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<sst xmlns="http://schemas.openxmlformats.org/spreadsheetml/2006/main" count="91" uniqueCount="61">
  <si>
    <t>残業時間の管理表（全員・月次）</t>
  </si>
  <si>
    <t>対象の月</t>
  </si>
  <si>
    <t>会社・事業場</t>
  </si>
  <si>
    <t>月の上限（時間外＋休日）</t>
  </si>
  <si>
    <t>年の上限（時間外）</t>
  </si>
  <si>
    <t>45時間超の回数の上限</t>
  </si>
  <si>
    <t>36協定の特別条項の数字</t>
  </si>
  <si>
    <t>前月までの欄は、先月のこの表から写します（年累計・45時間を超えた回数・前月の合計）。当月の時間外と休日労働を入れると、合計・年累計・回数・前月との2か月平均と判定が出ます。3〜6か月の平均は「時間外労働の管理表（1人・年間）」で確かめます。</t>
  </si>
  <si>
    <t>No.</t>
  </si>
  <si>
    <t>氏名</t>
  </si>
  <si>
    <t>職種</t>
  </si>
  <si>
    <t>前月までの時間外の累計</t>
  </si>
  <si>
    <t>前月までの45時間超の回数</t>
  </si>
  <si>
    <t>前月の合計（時間外＋休日）</t>
  </si>
  <si>
    <t>当月の時間外</t>
  </si>
  <si>
    <t>当月の休日労働</t>
  </si>
  <si>
    <t>当月の合計</t>
  </si>
  <si>
    <t>時間外の年累計</t>
  </si>
  <si>
    <t>45時間超の回数</t>
  </si>
  <si>
    <t>前月との2か月平均</t>
  </si>
  <si>
    <t>判定</t>
  </si>
  <si>
    <t>NG・協定超え</t>
  </si>
  <si>
    <t>特別条項の月</t>
  </si>
  <si>
    <t>45時間が近い</t>
  </si>
  <si>
    <t>注意の人は月末までの予定を職長と見直す</t>
  </si>
  <si>
    <t>判定は上から順に、月100時間以上 → 前月との2か月平均80時間超 → 36協定の月の上限・回数・年の上限を超えた → 特別条項の月 → 40時間以上（45時間が近い）→ OK、の順で1つだけ出します。</t>
  </si>
  <si>
    <t>2027年10月</t>
  </si>
  <si>
    <t>株式会社サンプル建設 本社</t>
  </si>
  <si>
    <t>〇〇 一郎</t>
  </si>
  <si>
    <t>型枠</t>
  </si>
  <si>
    <t>〇〇 二郎</t>
  </si>
  <si>
    <t>〇〇 三郎</t>
  </si>
  <si>
    <t>鉄筋</t>
  </si>
  <si>
    <t>〇〇 四郎</t>
  </si>
  <si>
    <t>〇〇 五郎</t>
  </si>
  <si>
    <t>施工管理</t>
  </si>
  <si>
    <t>〇〇 花子</t>
  </si>
  <si>
    <t>〇〇 六郎</t>
  </si>
  <si>
    <t>重機オペ</t>
  </si>
  <si>
    <t>〇〇 七郎</t>
  </si>
  <si>
    <t>雑工</t>
  </si>
  <si>
    <t>配布元</t>
  </si>
  <si>
    <t>労務フクロウ（FUKULO／合同会社商陣） https://roumu.fukulo.com/templates/</t>
  </si>
  <si>
    <t>シート構成</t>
  </si>
  <si>
    <t>「記入用」（空欄の様式）・「記入例」（架空の会社で数字を入れた見本）・「説明」の3枚です。</t>
  </si>
  <si>
    <t>使い方</t>
  </si>
  <si>
    <t>上の段に対象の月と、36協定の特別条項の数字（月の上限・年の上限・回数）を入れます。作業員ごとに、先月の表から前月までの欄を写し、当月の時間外と休日労働を入れます。判定の欄に出た人から、翌月の段取りを見直します。</t>
  </si>
  <si>
    <t>判定の付け方</t>
  </si>
  <si>
    <t>判定は上から順に1つだけ出します：月100時間以上 → 前月との2か月平均80時間超 → 特別条項の月で月の上限を超えた（協定超え） → 回数の上限を超えた → 年の上限を超えた → 特別条項（何回目） → 当月の時間外が40時間以上（45時間が近い） → OK。</t>
  </si>
  <si>
    <t>自社に合わせて直すなら</t>
  </si>
  <si>
    <t>人数が12人を超えるときは、表の行をコピーして増やし、下の集計の範囲を広げてください。毎月、シートをコピーして月ごとに残すと、年の推移が追えます。</t>
  </si>
  <si>
    <t>気をつけること</t>
  </si>
  <si>
    <t>時間外は法定労働時間を超えた時間、休日労働は法定休日に働いた時間です。前月の合計を空欄にすると、2か月平均は出ません。数式の欄は上書きしないでください。</t>
  </si>
  <si>
    <t>ご利用にあたっての注意</t>
  </si>
  <si>
    <t>無料でお使いいただけます。社内での利用・改変・印刷は自由です。この様式そのものの再配布・販売はご遠慮ください。記入例の会社名・人名・数字はすべて架空です。この様式は社内の確認用で、役所に出す書類の代わりにはなりません。届出や判断は、所轄の労働基準監督署・ハローワーク・年金事務所・地方整備局などの最新の案内でお確かめください。判断に迷うときは、社会保険労務士にご相談ください。</t>
  </si>
  <si>
    <t>関係する法令等</t>
  </si>
  <si>
    <t>労働基準法 第36条（時間外・休日労働の協定と届出。限度時間は1か月45時間・1年360時間。特別条項でも1年720時間以内、1か月は時間外と休日労働の合計で100時間未満、45時間を超えられるのは年6か月まで。第6項：実際の時間外と休日労働の合計は毎月100時間未満、2〜6か月のどの平均でも80時間以内）・第139条（災害時における復旧及び復興の事業の例外）・第37条（割増賃金。1か月60時間を超える時間外は5割以上）・第119条（罰則）／労働基準法施行規則 第16条・第17条・第69条・第70条／労働基準法第三十七条第一項の時間外及び休日の割増賃金に係る率の最低限度を定める政令（時間外2割5分・休日3割5分）／厚生労働省「建設業 時間外労働の上限規制 わかりやすい解説」</t>
  </si>
  <si>
    <t>更新日</t>
  </si>
  <si>
    <t>2026年10月24日</t>
  </si>
  <si>
    <t>労務フクロウについて</t>
  </si>
  <si>
    <t>建設業の時間外労働の上限・36協定の記入例・一人親方・外国人材（特定技能）の受け入れを、管理表の無料Excelと解説でまとめた専門サイトです。https://roumu.fukulo.com/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</si>
</sst>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6"/>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3" fillId="0" borderId="1" xfId="0" applyFont="1" applyBorder="1" applyAlignment="1">
      <alignment horizontal="center" vertical="center"/>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howGridLines="0"/>
  </sheetViews>
  <sheetFormatPr defaultRowHeight="15" outlineLevelRow="0" outlineLevelCol="0" x14ac:dyDescent="55"/>
  <cols>
    <col min="1" max="1" width="5" customWidth="1"/>
    <col min="2" max="2" width="11" customWidth="1"/>
    <col min="4" max="6" width="10" customWidth="1"/>
    <col min="9" max="9" width="8" customWidth="1"/>
    <col min="12" max="12" width="10" customWidth="1"/>
    <col min="13" max="13" width="22" customWidth="1"/>
  </cols>
  <sheetData>
    <row r="1" ht="28" customHeight="1" spans="1:13" x14ac:dyDescent="0.25">
      <c r="A1" s="1" t="s">
        <v>0</v>
      </c>
      <c r="B1" s="1"/>
      <c r="C1" s="1"/>
      <c r="D1" s="1"/>
      <c r="E1" s="1"/>
      <c r="F1" s="1"/>
      <c r="G1" s="1"/>
      <c r="H1" s="1"/>
      <c r="I1" s="1"/>
      <c r="J1" s="1"/>
      <c r="K1" s="1"/>
      <c r="L1" s="1"/>
      <c r="M1" s="1"/>
    </row>
    <row r="2" ht="20" customHeight="1" spans="1:12" x14ac:dyDescent="0.25">
      <c r="A2" s="2" t="s">
        <v>1</v>
      </c>
      <c r="B2" s="2"/>
      <c r="C2" s="3"/>
      <c r="D2" s="3"/>
      <c r="E2" s="2" t="s">
        <v>2</v>
      </c>
      <c r="F2" s="2"/>
      <c r="G2" s="3"/>
      <c r="H2" s="3"/>
      <c r="I2" s="3"/>
      <c r="J2" s="3"/>
      <c r="K2" s="3"/>
      <c r="L2" s="3"/>
    </row>
    <row r="3" ht="20" customHeight="1" spans="1:13" x14ac:dyDescent="0.25">
      <c r="A3" s="2" t="s">
        <v>3</v>
      </c>
      <c r="B3" s="2"/>
      <c r="C3" s="4"/>
      <c r="D3" s="2" t="s">
        <v>4</v>
      </c>
      <c r="E3" s="2"/>
      <c r="F3" s="4"/>
      <c r="G3" s="2" t="s">
        <v>5</v>
      </c>
      <c r="H3" s="2"/>
      <c r="I3" s="4"/>
      <c r="J3" s="5" t="s">
        <v>6</v>
      </c>
      <c r="K3" s="5"/>
      <c r="L3" s="5"/>
      <c r="M3" s="5"/>
    </row>
    <row r="4" ht="30" customHeight="1" spans="1:13" x14ac:dyDescent="0.25">
      <c r="A4" s="5" t="s">
        <v>7</v>
      </c>
      <c r="B4" s="5"/>
      <c r="C4" s="5"/>
      <c r="D4" s="5"/>
      <c r="E4" s="5"/>
      <c r="F4" s="5"/>
      <c r="G4" s="5"/>
      <c r="H4" s="5"/>
      <c r="I4" s="5"/>
      <c r="J4" s="5"/>
      <c r="K4" s="5"/>
      <c r="L4" s="5"/>
      <c r="M4" s="5"/>
    </row>
    <row r="5" ht="20" customHeight="1" spans="1:13" x14ac:dyDescent="0.25">
      <c r="A5" s="6" t="s">
        <v>8</v>
      </c>
      <c r="B5" s="6" t="s">
        <v>9</v>
      </c>
      <c r="C5" s="6" t="s">
        <v>10</v>
      </c>
      <c r="D5" s="6" t="s">
        <v>11</v>
      </c>
      <c r="E5" s="6" t="s">
        <v>12</v>
      </c>
      <c r="F5" s="6" t="s">
        <v>13</v>
      </c>
      <c r="G5" s="6" t="s">
        <v>14</v>
      </c>
      <c r="H5" s="6" t="s">
        <v>15</v>
      </c>
      <c r="I5" s="6" t="s">
        <v>16</v>
      </c>
      <c r="J5" s="6" t="s">
        <v>17</v>
      </c>
      <c r="K5" s="6" t="s">
        <v>18</v>
      </c>
      <c r="L5" s="6" t="s">
        <v>19</v>
      </c>
      <c r="M5" s="6" t="s">
        <v>20</v>
      </c>
    </row>
    <row r="6" ht="20" customHeight="1" spans="1:13" x14ac:dyDescent="0.25">
      <c r="A6" s="4">
        <v>1</v>
      </c>
      <c r="B6" s="3"/>
      <c r="C6" s="3"/>
      <c r="D6" s="3"/>
      <c r="E6" s="3"/>
      <c r="F6" s="3"/>
      <c r="G6" s="3"/>
      <c r="H6" s="3"/>
      <c r="I6" s="4">
        <f>IF(G6="","",G6+N(H6))</f>
      </c>
      <c r="J6" s="4">
        <f>IF(G6="","",N(D6)+G6)</f>
      </c>
      <c r="K6" s="4">
        <f>IF(G6="","",N(E6)+IF(G6&gt;45,1,0))</f>
      </c>
      <c r="L6" s="4">
        <f>IF(OR(G6="",F6=""),"",ROUND((F6+I6)/2,1))</f>
      </c>
      <c r="M6" s="7">
        <f>IF(G6="","",IF(I6&gt;=100,"NG（100時間以上）",IF(AND(L6&lt;&gt;"",N(L6)&gt;80),"NG（2か月平均80時間超）",IF(AND(G6&gt;45,I6&gt;$C$3),"協定超え（月の上限）",IF(K6&gt;$I$3,"協定超え（回数）",IF(J6&gt;$F$3,"協定超え（年の上限）",IF(G6&gt;45,"特別条項（"&amp;K6&amp;"回目）",IF(G6&gt;=40,"注意（45時間が近い）","OK"))))))))</f>
      </c>
    </row>
    <row r="7" ht="20" customHeight="1" spans="1:13" x14ac:dyDescent="0.25">
      <c r="A7" s="4">
        <v>2</v>
      </c>
      <c r="B7" s="3"/>
      <c r="C7" s="3"/>
      <c r="D7" s="3"/>
      <c r="E7" s="3"/>
      <c r="F7" s="3"/>
      <c r="G7" s="3"/>
      <c r="H7" s="3"/>
      <c r="I7" s="4">
        <f>IF(G7="","",G7+N(H7))</f>
      </c>
      <c r="J7" s="4">
        <f>IF(G7="","",N(D7)+G7)</f>
      </c>
      <c r="K7" s="4">
        <f>IF(G7="","",N(E7)+IF(G7&gt;45,1,0))</f>
      </c>
      <c r="L7" s="4">
        <f>IF(OR(G7="",F7=""),"",ROUND((F7+I7)/2,1))</f>
      </c>
      <c r="M7" s="7">
        <f>IF(G7="","",IF(I7&gt;=100,"NG（100時間以上）",IF(AND(L7&lt;&gt;"",N(L7)&gt;80),"NG（2か月平均80時間超）",IF(AND(G7&gt;45,I7&gt;$C$3),"協定超え（月の上限）",IF(K7&gt;$I$3,"協定超え（回数）",IF(J7&gt;$F$3,"協定超え（年の上限）",IF(G7&gt;45,"特別条項（"&amp;K7&amp;"回目）",IF(G7&gt;=40,"注意（45時間が近い）","OK"))))))))</f>
      </c>
    </row>
    <row r="8" ht="20" customHeight="1" spans="1:13" x14ac:dyDescent="0.25">
      <c r="A8" s="4">
        <v>3</v>
      </c>
      <c r="B8" s="3"/>
      <c r="C8" s="3"/>
      <c r="D8" s="3"/>
      <c r="E8" s="3"/>
      <c r="F8" s="3"/>
      <c r="G8" s="3"/>
      <c r="H8" s="3"/>
      <c r="I8" s="4">
        <f>IF(G8="","",G8+N(H8))</f>
      </c>
      <c r="J8" s="4">
        <f>IF(G8="","",N(D8)+G8)</f>
      </c>
      <c r="K8" s="4">
        <f>IF(G8="","",N(E8)+IF(G8&gt;45,1,0))</f>
      </c>
      <c r="L8" s="4">
        <f>IF(OR(G8="",F8=""),"",ROUND((F8+I8)/2,1))</f>
      </c>
      <c r="M8" s="7">
        <f>IF(G8="","",IF(I8&gt;=100,"NG（100時間以上）",IF(AND(L8&lt;&gt;"",N(L8)&gt;80),"NG（2か月平均80時間超）",IF(AND(G8&gt;45,I8&gt;$C$3),"協定超え（月の上限）",IF(K8&gt;$I$3,"協定超え（回数）",IF(J8&gt;$F$3,"協定超え（年の上限）",IF(G8&gt;45,"特別条項（"&amp;K8&amp;"回目）",IF(G8&gt;=40,"注意（45時間が近い）","OK"))))))))</f>
      </c>
    </row>
    <row r="9" ht="20" customHeight="1" spans="1:13" x14ac:dyDescent="0.25">
      <c r="A9" s="4">
        <v>4</v>
      </c>
      <c r="B9" s="3"/>
      <c r="C9" s="3"/>
      <c r="D9" s="3"/>
      <c r="E9" s="3"/>
      <c r="F9" s="3"/>
      <c r="G9" s="3"/>
      <c r="H9" s="3"/>
      <c r="I9" s="4">
        <f>IF(G9="","",G9+N(H9))</f>
      </c>
      <c r="J9" s="4">
        <f>IF(G9="","",N(D9)+G9)</f>
      </c>
      <c r="K9" s="4">
        <f>IF(G9="","",N(E9)+IF(G9&gt;45,1,0))</f>
      </c>
      <c r="L9" s="4">
        <f>IF(OR(G9="",F9=""),"",ROUND((F9+I9)/2,1))</f>
      </c>
      <c r="M9" s="7">
        <f>IF(G9="","",IF(I9&gt;=100,"NG（100時間以上）",IF(AND(L9&lt;&gt;"",N(L9)&gt;80),"NG（2か月平均80時間超）",IF(AND(G9&gt;45,I9&gt;$C$3),"協定超え（月の上限）",IF(K9&gt;$I$3,"協定超え（回数）",IF(J9&gt;$F$3,"協定超え（年の上限）",IF(G9&gt;45,"特別条項（"&amp;K9&amp;"回目）",IF(G9&gt;=40,"注意（45時間が近い）","OK"))))))))</f>
      </c>
    </row>
    <row r="10" ht="20" customHeight="1" spans="1:13" x14ac:dyDescent="0.25">
      <c r="A10" s="4">
        <v>5</v>
      </c>
      <c r="B10" s="3"/>
      <c r="C10" s="3"/>
      <c r="D10" s="3"/>
      <c r="E10" s="3"/>
      <c r="F10" s="3"/>
      <c r="G10" s="3"/>
      <c r="H10" s="3"/>
      <c r="I10" s="4">
        <f>IF(G10="","",G10+N(H10))</f>
      </c>
      <c r="J10" s="4">
        <f>IF(G10="","",N(D10)+G10)</f>
      </c>
      <c r="K10" s="4">
        <f>IF(G10="","",N(E10)+IF(G10&gt;45,1,0))</f>
      </c>
      <c r="L10" s="4">
        <f>IF(OR(G10="",F10=""),"",ROUND((F10+I10)/2,1))</f>
      </c>
      <c r="M10" s="7">
        <f>IF(G10="","",IF(I10&gt;=100,"NG（100時間以上）",IF(AND(L10&lt;&gt;"",N(L10)&gt;80),"NG（2か月平均80時間超）",IF(AND(G10&gt;45,I10&gt;$C$3),"協定超え（月の上限）",IF(K10&gt;$I$3,"協定超え（回数）",IF(J10&gt;$F$3,"協定超え（年の上限）",IF(G10&gt;45,"特別条項（"&amp;K10&amp;"回目）",IF(G10&gt;=40,"注意（45時間が近い）","OK"))))))))</f>
      </c>
    </row>
    <row r="11" ht="20" customHeight="1" spans="1:13" x14ac:dyDescent="0.25">
      <c r="A11" s="4">
        <v>6</v>
      </c>
      <c r="B11" s="3"/>
      <c r="C11" s="3"/>
      <c r="D11" s="3"/>
      <c r="E11" s="3"/>
      <c r="F11" s="3"/>
      <c r="G11" s="3"/>
      <c r="H11" s="3"/>
      <c r="I11" s="4">
        <f>IF(G11="","",G11+N(H11))</f>
      </c>
      <c r="J11" s="4">
        <f>IF(G11="","",N(D11)+G11)</f>
      </c>
      <c r="K11" s="4">
        <f>IF(G11="","",N(E11)+IF(G11&gt;45,1,0))</f>
      </c>
      <c r="L11" s="4">
        <f>IF(OR(G11="",F11=""),"",ROUND((F11+I11)/2,1))</f>
      </c>
      <c r="M11" s="7">
        <f>IF(G11="","",IF(I11&gt;=100,"NG（100時間以上）",IF(AND(L11&lt;&gt;"",N(L11)&gt;80),"NG（2か月平均80時間超）",IF(AND(G11&gt;45,I11&gt;$C$3),"協定超え（月の上限）",IF(K11&gt;$I$3,"協定超え（回数）",IF(J11&gt;$F$3,"協定超え（年の上限）",IF(G11&gt;45,"特別条項（"&amp;K11&amp;"回目）",IF(G11&gt;=40,"注意（45時間が近い）","OK"))))))))</f>
      </c>
    </row>
    <row r="12" ht="20" customHeight="1" spans="1:13" x14ac:dyDescent="0.25">
      <c r="A12" s="4">
        <v>7</v>
      </c>
      <c r="B12" s="3"/>
      <c r="C12" s="3"/>
      <c r="D12" s="3"/>
      <c r="E12" s="3"/>
      <c r="F12" s="3"/>
      <c r="G12" s="3"/>
      <c r="H12" s="3"/>
      <c r="I12" s="4">
        <f>IF(G12="","",G12+N(H12))</f>
      </c>
      <c r="J12" s="4">
        <f>IF(G12="","",N(D12)+G12)</f>
      </c>
      <c r="K12" s="4">
        <f>IF(G12="","",N(E12)+IF(G12&gt;45,1,0))</f>
      </c>
      <c r="L12" s="4">
        <f>IF(OR(G12="",F12=""),"",ROUND((F12+I12)/2,1))</f>
      </c>
      <c r="M12" s="7">
        <f>IF(G12="","",IF(I12&gt;=100,"NG（100時間以上）",IF(AND(L12&lt;&gt;"",N(L12)&gt;80),"NG（2か月平均80時間超）",IF(AND(G12&gt;45,I12&gt;$C$3),"協定超え（月の上限）",IF(K12&gt;$I$3,"協定超え（回数）",IF(J12&gt;$F$3,"協定超え（年の上限）",IF(G12&gt;45,"特別条項（"&amp;K12&amp;"回目）",IF(G12&gt;=40,"注意（45時間が近い）","OK"))))))))</f>
      </c>
    </row>
    <row r="13" ht="20" customHeight="1" spans="1:13" x14ac:dyDescent="0.25">
      <c r="A13" s="4">
        <v>8</v>
      </c>
      <c r="B13" s="3"/>
      <c r="C13" s="3"/>
      <c r="D13" s="3"/>
      <c r="E13" s="3"/>
      <c r="F13" s="3"/>
      <c r="G13" s="3"/>
      <c r="H13" s="3"/>
      <c r="I13" s="4">
        <f>IF(G13="","",G13+N(H13))</f>
      </c>
      <c r="J13" s="4">
        <f>IF(G13="","",N(D13)+G13)</f>
      </c>
      <c r="K13" s="4">
        <f>IF(G13="","",N(E13)+IF(G13&gt;45,1,0))</f>
      </c>
      <c r="L13" s="4">
        <f>IF(OR(G13="",F13=""),"",ROUND((F13+I13)/2,1))</f>
      </c>
      <c r="M13" s="7">
        <f>IF(G13="","",IF(I13&gt;=100,"NG（100時間以上）",IF(AND(L13&lt;&gt;"",N(L13)&gt;80),"NG（2か月平均80時間超）",IF(AND(G13&gt;45,I13&gt;$C$3),"協定超え（月の上限）",IF(K13&gt;$I$3,"協定超え（回数）",IF(J13&gt;$F$3,"協定超え（年の上限）",IF(G13&gt;45,"特別条項（"&amp;K13&amp;"回目）",IF(G13&gt;=40,"注意（45時間が近い）","OK"))))))))</f>
      </c>
    </row>
    <row r="14" ht="20" customHeight="1" spans="1:13" x14ac:dyDescent="0.25">
      <c r="A14" s="4">
        <v>9</v>
      </c>
      <c r="B14" s="3"/>
      <c r="C14" s="3"/>
      <c r="D14" s="3"/>
      <c r="E14" s="3"/>
      <c r="F14" s="3"/>
      <c r="G14" s="3"/>
      <c r="H14" s="3"/>
      <c r="I14" s="4">
        <f>IF(G14="","",G14+N(H14))</f>
      </c>
      <c r="J14" s="4">
        <f>IF(G14="","",N(D14)+G14)</f>
      </c>
      <c r="K14" s="4">
        <f>IF(G14="","",N(E14)+IF(G14&gt;45,1,0))</f>
      </c>
      <c r="L14" s="4">
        <f>IF(OR(G14="",F14=""),"",ROUND((F14+I14)/2,1))</f>
      </c>
      <c r="M14" s="7">
        <f>IF(G14="","",IF(I14&gt;=100,"NG（100時間以上）",IF(AND(L14&lt;&gt;"",N(L14)&gt;80),"NG（2か月平均80時間超）",IF(AND(G14&gt;45,I14&gt;$C$3),"協定超え（月の上限）",IF(K14&gt;$I$3,"協定超え（回数）",IF(J14&gt;$F$3,"協定超え（年の上限）",IF(G14&gt;45,"特別条項（"&amp;K14&amp;"回目）",IF(G14&gt;=40,"注意（45時間が近い）","OK"))))))))</f>
      </c>
    </row>
    <row r="15" ht="20" customHeight="1" spans="1:13" x14ac:dyDescent="0.25">
      <c r="A15" s="4">
        <v>10</v>
      </c>
      <c r="B15" s="3"/>
      <c r="C15" s="3"/>
      <c r="D15" s="3"/>
      <c r="E15" s="3"/>
      <c r="F15" s="3"/>
      <c r="G15" s="3"/>
      <c r="H15" s="3"/>
      <c r="I15" s="4">
        <f>IF(G15="","",G15+N(H15))</f>
      </c>
      <c r="J15" s="4">
        <f>IF(G15="","",N(D15)+G15)</f>
      </c>
      <c r="K15" s="4">
        <f>IF(G15="","",N(E15)+IF(G15&gt;45,1,0))</f>
      </c>
      <c r="L15" s="4">
        <f>IF(OR(G15="",F15=""),"",ROUND((F15+I15)/2,1))</f>
      </c>
      <c r="M15" s="7">
        <f>IF(G15="","",IF(I15&gt;=100,"NG（100時間以上）",IF(AND(L15&lt;&gt;"",N(L15)&gt;80),"NG（2か月平均80時間超）",IF(AND(G15&gt;45,I15&gt;$C$3),"協定超え（月の上限）",IF(K15&gt;$I$3,"協定超え（回数）",IF(J15&gt;$F$3,"協定超え（年の上限）",IF(G15&gt;45,"特別条項（"&amp;K15&amp;"回目）",IF(G15&gt;=40,"注意（45時間が近い）","OK"))))))))</f>
      </c>
    </row>
    <row r="16" ht="20" customHeight="1" spans="1:13" x14ac:dyDescent="0.25">
      <c r="A16" s="4">
        <v>11</v>
      </c>
      <c r="B16" s="3"/>
      <c r="C16" s="3"/>
      <c r="D16" s="3"/>
      <c r="E16" s="3"/>
      <c r="F16" s="3"/>
      <c r="G16" s="3"/>
      <c r="H16" s="3"/>
      <c r="I16" s="4">
        <f>IF(G16="","",G16+N(H16))</f>
      </c>
      <c r="J16" s="4">
        <f>IF(G16="","",N(D16)+G16)</f>
      </c>
      <c r="K16" s="4">
        <f>IF(G16="","",N(E16)+IF(G16&gt;45,1,0))</f>
      </c>
      <c r="L16" s="4">
        <f>IF(OR(G16="",F16=""),"",ROUND((F16+I16)/2,1))</f>
      </c>
      <c r="M16" s="7">
        <f>IF(G16="","",IF(I16&gt;=100,"NG（100時間以上）",IF(AND(L16&lt;&gt;"",N(L16)&gt;80),"NG（2か月平均80時間超）",IF(AND(G16&gt;45,I16&gt;$C$3),"協定超え（月の上限）",IF(K16&gt;$I$3,"協定超え（回数）",IF(J16&gt;$F$3,"協定超え（年の上限）",IF(G16&gt;45,"特別条項（"&amp;K16&amp;"回目）",IF(G16&gt;=40,"注意（45時間が近い）","OK"))))))))</f>
      </c>
    </row>
    <row r="17" ht="20" customHeight="1" spans="1:13" x14ac:dyDescent="0.25">
      <c r="A17" s="4">
        <v>12</v>
      </c>
      <c r="B17" s="3"/>
      <c r="C17" s="3"/>
      <c r="D17" s="3"/>
      <c r="E17" s="3"/>
      <c r="F17" s="3"/>
      <c r="G17" s="3"/>
      <c r="H17" s="3"/>
      <c r="I17" s="4">
        <f>IF(G17="","",G17+N(H17))</f>
      </c>
      <c r="J17" s="4">
        <f>IF(G17="","",N(D17)+G17)</f>
      </c>
      <c r="K17" s="4">
        <f>IF(G17="","",N(E17)+IF(G17&gt;45,1,0))</f>
      </c>
      <c r="L17" s="4">
        <f>IF(OR(G17="",F17=""),"",ROUND((F17+I17)/2,1))</f>
      </c>
      <c r="M17" s="7">
        <f>IF(G17="","",IF(I17&gt;=100,"NG（100時間以上）",IF(AND(L17&lt;&gt;"",N(L17)&gt;80),"NG（2か月平均80時間超）",IF(AND(G17&gt;45,I17&gt;$C$3),"協定超え（月の上限）",IF(K17&gt;$I$3,"協定超え（回数）",IF(J17&gt;$F$3,"協定超え（年の上限）",IF(G17&gt;45,"特別条項（"&amp;K17&amp;"回目）",IF(G17&gt;=40,"注意（45時間が近い）","OK"))))))))</f>
      </c>
    </row>
    <row r="18" ht="20" customHeight="1" x14ac:dyDescent="0.25"/>
    <row r="19" ht="20" customHeight="1" spans="1:12" x14ac:dyDescent="0.25">
      <c r="A19" s="2" t="s">
        <v>21</v>
      </c>
      <c r="B19" s="2"/>
      <c r="C19" s="4">
        <f>COUNTIF(M6:M17,"NG*")+COUNTIF(M6:M17,"協定*")</f>
        <v>0</v>
      </c>
      <c r="D19" s="2" t="s">
        <v>22</v>
      </c>
      <c r="E19" s="2"/>
      <c r="F19" s="4">
        <f>COUNTIF(M6:M17,"特別*")</f>
        <v>0</v>
      </c>
      <c r="G19" s="2" t="s">
        <v>23</v>
      </c>
      <c r="H19" s="2"/>
      <c r="I19" s="4">
        <f>COUNTIF(M6:M17,"注意*")</f>
        <v>0</v>
      </c>
      <c r="J19" s="5" t="s">
        <v>24</v>
      </c>
      <c r="K19" s="5"/>
      <c r="L19" s="5"/>
    </row>
    <row r="20" ht="30" customHeight="1" spans="1:13" x14ac:dyDescent="0.25">
      <c r="A20" s="5" t="s">
        <v>25</v>
      </c>
      <c r="B20" s="5"/>
      <c r="C20" s="5"/>
      <c r="D20" s="5"/>
      <c r="E20" s="5"/>
      <c r="F20" s="5"/>
      <c r="G20" s="5"/>
      <c r="H20" s="5"/>
      <c r="I20" s="5"/>
      <c r="J20" s="5"/>
      <c r="K20" s="5"/>
      <c r="L20" s="5"/>
      <c r="M20" s="5"/>
    </row>
  </sheetData>
  <mergeCells count="15">
    <mergeCell ref="A1:M1"/>
    <mergeCell ref="A2:B2"/>
    <mergeCell ref="C2:D2"/>
    <mergeCell ref="E2:F2"/>
    <mergeCell ref="G2:L2"/>
    <mergeCell ref="A3:B3"/>
    <mergeCell ref="D3:E3"/>
    <mergeCell ref="G3:H3"/>
    <mergeCell ref="J3:M3"/>
    <mergeCell ref="A4:M4"/>
    <mergeCell ref="A19:B19"/>
    <mergeCell ref="D19:E19"/>
    <mergeCell ref="G19:H19"/>
    <mergeCell ref="J19:L19"/>
    <mergeCell ref="A20:M20"/>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howGridLines="0"/>
  </sheetViews>
  <sheetFormatPr defaultRowHeight="15" outlineLevelRow="0" outlineLevelCol="0" x14ac:dyDescent="55"/>
  <cols>
    <col min="1" max="1" width="5" customWidth="1"/>
    <col min="2" max="2" width="11" customWidth="1"/>
    <col min="4" max="6" width="10" customWidth="1"/>
    <col min="9" max="9" width="8" customWidth="1"/>
    <col min="12" max="12" width="10" customWidth="1"/>
    <col min="13" max="13" width="22" customWidth="1"/>
  </cols>
  <sheetData>
    <row r="1" ht="28" customHeight="1" spans="1:13" x14ac:dyDescent="0.25">
      <c r="A1" s="1" t="s">
        <v>0</v>
      </c>
      <c r="B1" s="1"/>
      <c r="C1" s="1"/>
      <c r="D1" s="1"/>
      <c r="E1" s="1"/>
      <c r="F1" s="1"/>
      <c r="G1" s="1"/>
      <c r="H1" s="1"/>
      <c r="I1" s="1"/>
      <c r="J1" s="1"/>
      <c r="K1" s="1"/>
      <c r="L1" s="1"/>
      <c r="M1" s="1"/>
    </row>
    <row r="2" ht="20" customHeight="1" spans="1:12" x14ac:dyDescent="0.25">
      <c r="A2" s="2" t="s">
        <v>1</v>
      </c>
      <c r="B2" s="2"/>
      <c r="C2" s="3" t="s">
        <v>26</v>
      </c>
      <c r="D2" s="3"/>
      <c r="E2" s="2" t="s">
        <v>2</v>
      </c>
      <c r="F2" s="2"/>
      <c r="G2" s="3" t="s">
        <v>27</v>
      </c>
      <c r="H2" s="3"/>
      <c r="I2" s="3"/>
      <c r="J2" s="3"/>
      <c r="K2" s="3"/>
      <c r="L2" s="3"/>
    </row>
    <row r="3" ht="20" customHeight="1" spans="1:13" x14ac:dyDescent="0.25">
      <c r="A3" s="2" t="s">
        <v>3</v>
      </c>
      <c r="B3" s="2"/>
      <c r="C3" s="4">
        <v>80</v>
      </c>
      <c r="D3" s="2" t="s">
        <v>4</v>
      </c>
      <c r="E3" s="2"/>
      <c r="F3" s="4">
        <v>650</v>
      </c>
      <c r="G3" s="2" t="s">
        <v>5</v>
      </c>
      <c r="H3" s="2"/>
      <c r="I3" s="4">
        <v>6</v>
      </c>
      <c r="J3" s="5" t="s">
        <v>6</v>
      </c>
      <c r="K3" s="5"/>
      <c r="L3" s="5"/>
      <c r="M3" s="5"/>
    </row>
    <row r="4" ht="30" customHeight="1" spans="1:13" x14ac:dyDescent="0.25">
      <c r="A4" s="5" t="s">
        <v>7</v>
      </c>
      <c r="B4" s="5"/>
      <c r="C4" s="5"/>
      <c r="D4" s="5"/>
      <c r="E4" s="5"/>
      <c r="F4" s="5"/>
      <c r="G4" s="5"/>
      <c r="H4" s="5"/>
      <c r="I4" s="5"/>
      <c r="J4" s="5"/>
      <c r="K4" s="5"/>
      <c r="L4" s="5"/>
      <c r="M4" s="5"/>
    </row>
    <row r="5" ht="20" customHeight="1" spans="1:13" x14ac:dyDescent="0.25">
      <c r="A5" s="6" t="s">
        <v>8</v>
      </c>
      <c r="B5" s="6" t="s">
        <v>9</v>
      </c>
      <c r="C5" s="6" t="s">
        <v>10</v>
      </c>
      <c r="D5" s="6" t="s">
        <v>11</v>
      </c>
      <c r="E5" s="6" t="s">
        <v>12</v>
      </c>
      <c r="F5" s="6" t="s">
        <v>13</v>
      </c>
      <c r="G5" s="6" t="s">
        <v>14</v>
      </c>
      <c r="H5" s="6" t="s">
        <v>15</v>
      </c>
      <c r="I5" s="6" t="s">
        <v>16</v>
      </c>
      <c r="J5" s="6" t="s">
        <v>17</v>
      </c>
      <c r="K5" s="6" t="s">
        <v>18</v>
      </c>
      <c r="L5" s="6" t="s">
        <v>19</v>
      </c>
      <c r="M5" s="6" t="s">
        <v>20</v>
      </c>
    </row>
    <row r="6" ht="20" customHeight="1" spans="1:13" x14ac:dyDescent="0.25">
      <c r="A6" s="4">
        <v>1</v>
      </c>
      <c r="B6" s="3" t="s">
        <v>28</v>
      </c>
      <c r="C6" s="3" t="s">
        <v>29</v>
      </c>
      <c r="D6" s="3">
        <v>330</v>
      </c>
      <c r="E6" s="3">
        <v>2</v>
      </c>
      <c r="F6" s="3">
        <v>52</v>
      </c>
      <c r="G6" s="3">
        <v>38</v>
      </c>
      <c r="H6" s="3">
        <v>8</v>
      </c>
      <c r="I6" s="4">
        <f>IF(G6="","",G6+N(H6))</f>
        <v>46</v>
      </c>
      <c r="J6" s="4">
        <f>IF(G6="","",N(D6)+G6)</f>
        <v>368</v>
      </c>
      <c r="K6" s="4">
        <f>IF(G6="","",N(E6)+IF(G6&gt;45,1,0))</f>
        <v>2</v>
      </c>
      <c r="L6" s="4">
        <f>IF(OR(G6="",F6=""),"",ROUND((F6+I6)/2,1))</f>
        <v>49</v>
      </c>
      <c r="M6" s="7" t="str">
        <f>IF(G6="","",IF(I6&gt;=100,"NG（100時間以上）",IF(AND(L6&lt;&gt;"",N(L6)&gt;80),"NG（2か月平均80時間超）",IF(AND(G6&gt;45,I6&gt;$C$3),"協定超え（月の上限）",IF(K6&gt;$I$3,"協定超え（回数）",IF(J6&gt;$F$3,"協定超え（年の上限）",IF(G6&gt;45,"特別条項（"&amp;K6&amp;"回目）",IF(G6&gt;=40,"注意（45時間が近い）","OK"))))))))</f>
        <v>OK</v>
      </c>
    </row>
    <row r="7" ht="20" customHeight="1" spans="1:13" x14ac:dyDescent="0.25">
      <c r="A7" s="4">
        <v>2</v>
      </c>
      <c r="B7" s="3" t="s">
        <v>30</v>
      </c>
      <c r="C7" s="3" t="s">
        <v>29</v>
      </c>
      <c r="D7" s="3">
        <v>296</v>
      </c>
      <c r="E7" s="3">
        <v>1</v>
      </c>
      <c r="F7" s="3">
        <v>47</v>
      </c>
      <c r="G7" s="3">
        <v>46</v>
      </c>
      <c r="H7" s="3">
        <v>8</v>
      </c>
      <c r="I7" s="4">
        <f>IF(G7="","",G7+N(H7))</f>
        <v>54</v>
      </c>
      <c r="J7" s="4">
        <f>IF(G7="","",N(D7)+G7)</f>
        <v>342</v>
      </c>
      <c r="K7" s="4">
        <f>IF(G7="","",N(E7)+IF(G7&gt;45,1,0))</f>
        <v>2</v>
      </c>
      <c r="L7" s="4">
        <f>IF(OR(G7="",F7=""),"",ROUND((F7+I7)/2,1))</f>
        <v>50.5</v>
      </c>
      <c r="M7" s="7" t="str">
        <f>IF(G7="","",IF(I7&gt;=100,"NG（100時間以上）",IF(AND(L7&lt;&gt;"",N(L7)&gt;80),"NG（2か月平均80時間超）",IF(AND(G7&gt;45,I7&gt;$C$3),"協定超え（月の上限）",IF(K7&gt;$I$3,"協定超え（回数）",IF(J7&gt;$F$3,"協定超え（年の上限）",IF(G7&gt;45,"特別条項（"&amp;K7&amp;"回目）",IF(G7&gt;=40,"注意（45時間が近い）","OK"))))))))</f>
        <v>特別条項（2回目）</v>
      </c>
    </row>
    <row r="8" ht="20" customHeight="1" spans="1:13" x14ac:dyDescent="0.25">
      <c r="A8" s="4">
        <v>3</v>
      </c>
      <c r="B8" s="3" t="s">
        <v>31</v>
      </c>
      <c r="C8" s="3" t="s">
        <v>32</v>
      </c>
      <c r="D8" s="3">
        <v>365</v>
      </c>
      <c r="E8" s="3">
        <v>3</v>
      </c>
      <c r="F8" s="3">
        <v>98</v>
      </c>
      <c r="G8" s="3">
        <v>62</v>
      </c>
      <c r="H8" s="3">
        <v>16</v>
      </c>
      <c r="I8" s="4">
        <f>IF(G8="","",G8+N(H8))</f>
        <v>78</v>
      </c>
      <c r="J8" s="4">
        <f>IF(G8="","",N(D8)+G8)</f>
        <v>427</v>
      </c>
      <c r="K8" s="4">
        <f>IF(G8="","",N(E8)+IF(G8&gt;45,1,0))</f>
        <v>4</v>
      </c>
      <c r="L8" s="4">
        <f>IF(OR(G8="",F8=""),"",ROUND((F8+I8)/2,1))</f>
        <v>88</v>
      </c>
      <c r="M8" s="7" t="str">
        <f>IF(G8="","",IF(I8&gt;=100,"NG（100時間以上）",IF(AND(L8&lt;&gt;"",N(L8)&gt;80),"NG（2か月平均80時間超）",IF(AND(G8&gt;45,I8&gt;$C$3),"協定超え（月の上限）",IF(K8&gt;$I$3,"協定超え（回数）",IF(J8&gt;$F$3,"協定超え（年の上限）",IF(G8&gt;45,"特別条項（"&amp;K8&amp;"回目）",IF(G8&gt;=40,"注意（45時間が近い）","OK"))))))))</f>
        <v>NG（2か月平均80時間超）</v>
      </c>
    </row>
    <row r="9" ht="20" customHeight="1" spans="1:13" x14ac:dyDescent="0.25">
      <c r="A9" s="4">
        <v>4</v>
      </c>
      <c r="B9" s="3" t="s">
        <v>33</v>
      </c>
      <c r="C9" s="3" t="s">
        <v>32</v>
      </c>
      <c r="D9" s="3">
        <v>210</v>
      </c>
      <c r="E9" s="3">
        <v>0</v>
      </c>
      <c r="F9" s="3">
        <v>30</v>
      </c>
      <c r="G9" s="3">
        <v>28</v>
      </c>
      <c r="H9" s="3">
        <v>0</v>
      </c>
      <c r="I9" s="4">
        <f>IF(G9="","",G9+N(H9))</f>
        <v>28</v>
      </c>
      <c r="J9" s="4">
        <f>IF(G9="","",N(D9)+G9)</f>
        <v>238</v>
      </c>
      <c r="K9" s="4">
        <f>IF(G9="","",N(E9)+IF(G9&gt;45,1,0))</f>
        <v>0</v>
      </c>
      <c r="L9" s="4">
        <f>IF(OR(G9="",F9=""),"",ROUND((F9+I9)/2,1))</f>
        <v>29</v>
      </c>
      <c r="M9" s="7" t="str">
        <f>IF(G9="","",IF(I9&gt;=100,"NG（100時間以上）",IF(AND(L9&lt;&gt;"",N(L9)&gt;80),"NG（2か月平均80時間超）",IF(AND(G9&gt;45,I9&gt;$C$3),"協定超え（月の上限）",IF(K9&gt;$I$3,"協定超え（回数）",IF(J9&gt;$F$3,"協定超え（年の上限）",IF(G9&gt;45,"特別条項（"&amp;K9&amp;"回目）",IF(G9&gt;=40,"注意（45時間が近い）","OK"))))))))</f>
        <v>OK</v>
      </c>
    </row>
    <row r="10" ht="20" customHeight="1" spans="1:13" x14ac:dyDescent="0.25">
      <c r="A10" s="4">
        <v>5</v>
      </c>
      <c r="B10" s="3" t="s">
        <v>34</v>
      </c>
      <c r="C10" s="3" t="s">
        <v>35</v>
      </c>
      <c r="D10" s="3">
        <v>402</v>
      </c>
      <c r="E10" s="3">
        <v>4</v>
      </c>
      <c r="F10" s="3">
        <v>78</v>
      </c>
      <c r="G10" s="3">
        <v>55</v>
      </c>
      <c r="H10" s="3">
        <v>16</v>
      </c>
      <c r="I10" s="4">
        <f>IF(G10="","",G10+N(H10))</f>
        <v>71</v>
      </c>
      <c r="J10" s="4">
        <f>IF(G10="","",N(D10)+G10)</f>
        <v>457</v>
      </c>
      <c r="K10" s="4">
        <f>IF(G10="","",N(E10)+IF(G10&gt;45,1,0))</f>
        <v>5</v>
      </c>
      <c r="L10" s="4">
        <f>IF(OR(G10="",F10=""),"",ROUND((F10+I10)/2,1))</f>
        <v>74.5</v>
      </c>
      <c r="M10" s="7" t="str">
        <f>IF(G10="","",IF(I10&gt;=100,"NG（100時間以上）",IF(AND(L10&lt;&gt;"",N(L10)&gt;80),"NG（2か月平均80時間超）",IF(AND(G10&gt;45,I10&gt;$C$3),"協定超え（月の上限）",IF(K10&gt;$I$3,"協定超え（回数）",IF(J10&gt;$F$3,"協定超え（年の上限）",IF(G10&gt;45,"特別条項（"&amp;K10&amp;"回目）",IF(G10&gt;=40,"注意（45時間が近い）","OK"))))))))</f>
        <v>特別条項（5回目）</v>
      </c>
    </row>
    <row r="11" ht="20" customHeight="1" spans="1:13" x14ac:dyDescent="0.25">
      <c r="A11" s="4">
        <v>6</v>
      </c>
      <c r="B11" s="3" t="s">
        <v>36</v>
      </c>
      <c r="C11" s="3" t="s">
        <v>35</v>
      </c>
      <c r="D11" s="3">
        <v>280</v>
      </c>
      <c r="E11" s="3">
        <v>1</v>
      </c>
      <c r="F11" s="3">
        <v>44</v>
      </c>
      <c r="G11" s="3">
        <v>41</v>
      </c>
      <c r="H11" s="3">
        <v>0</v>
      </c>
      <c r="I11" s="4">
        <f>IF(G11="","",G11+N(H11))</f>
        <v>41</v>
      </c>
      <c r="J11" s="4">
        <f>IF(G11="","",N(D11)+G11)</f>
        <v>321</v>
      </c>
      <c r="K11" s="4">
        <f>IF(G11="","",N(E11)+IF(G11&gt;45,1,0))</f>
        <v>1</v>
      </c>
      <c r="L11" s="4">
        <f>IF(OR(G11="",F11=""),"",ROUND((F11+I11)/2,1))</f>
        <v>42.5</v>
      </c>
      <c r="M11" s="7" t="str">
        <f>IF(G11="","",IF(I11&gt;=100,"NG（100時間以上）",IF(AND(L11&lt;&gt;"",N(L11)&gt;80),"NG（2か月平均80時間超）",IF(AND(G11&gt;45,I11&gt;$C$3),"協定超え（月の上限）",IF(K11&gt;$I$3,"協定超え（回数）",IF(J11&gt;$F$3,"協定超え（年の上限）",IF(G11&gt;45,"特別条項（"&amp;K11&amp;"回目）",IF(G11&gt;=40,"注意（45時間が近い）","OK"))))))))</f>
        <v>注意（45時間が近い）</v>
      </c>
    </row>
    <row r="12" ht="20" customHeight="1" spans="1:13" x14ac:dyDescent="0.25">
      <c r="A12" s="4">
        <v>7</v>
      </c>
      <c r="B12" s="3" t="s">
        <v>37</v>
      </c>
      <c r="C12" s="3" t="s">
        <v>38</v>
      </c>
      <c r="D12" s="3">
        <v>600</v>
      </c>
      <c r="E12" s="3">
        <v>5</v>
      </c>
      <c r="F12" s="3">
        <v>60</v>
      </c>
      <c r="G12" s="3">
        <v>55</v>
      </c>
      <c r="H12" s="3">
        <v>8</v>
      </c>
      <c r="I12" s="4">
        <f>IF(G12="","",G12+N(H12))</f>
        <v>63</v>
      </c>
      <c r="J12" s="4">
        <f>IF(G12="","",N(D12)+G12)</f>
        <v>655</v>
      </c>
      <c r="K12" s="4">
        <f>IF(G12="","",N(E12)+IF(G12&gt;45,1,0))</f>
        <v>6</v>
      </c>
      <c r="L12" s="4">
        <f>IF(OR(G12="",F12=""),"",ROUND((F12+I12)/2,1))</f>
        <v>61.5</v>
      </c>
      <c r="M12" s="7" t="str">
        <f>IF(G12="","",IF(I12&gt;=100,"NG（100時間以上）",IF(AND(L12&lt;&gt;"",N(L12)&gt;80),"NG（2か月平均80時間超）",IF(AND(G12&gt;45,I12&gt;$C$3),"協定超え（月の上限）",IF(K12&gt;$I$3,"協定超え（回数）",IF(J12&gt;$F$3,"協定超え（年の上限）",IF(G12&gt;45,"特別条項（"&amp;K12&amp;"回目）",IF(G12&gt;=40,"注意（45時間が近い）","OK"))))))))</f>
        <v>協定超え（年の上限）</v>
      </c>
    </row>
    <row r="13" ht="20" customHeight="1" spans="1:13" x14ac:dyDescent="0.25">
      <c r="A13" s="4">
        <v>8</v>
      </c>
      <c r="B13" s="3" t="s">
        <v>39</v>
      </c>
      <c r="C13" s="3" t="s">
        <v>40</v>
      </c>
      <c r="D13" s="3">
        <v>120</v>
      </c>
      <c r="E13" s="3">
        <v>0</v>
      </c>
      <c r="F13" s="3">
        <v>20</v>
      </c>
      <c r="G13" s="3">
        <v>12</v>
      </c>
      <c r="H13" s="3">
        <v>0</v>
      </c>
      <c r="I13" s="4">
        <f>IF(G13="","",G13+N(H13))</f>
        <v>12</v>
      </c>
      <c r="J13" s="4">
        <f>IF(G13="","",N(D13)+G13)</f>
        <v>132</v>
      </c>
      <c r="K13" s="4">
        <f>IF(G13="","",N(E13)+IF(G13&gt;45,1,0))</f>
        <v>0</v>
      </c>
      <c r="L13" s="4">
        <f>IF(OR(G13="",F13=""),"",ROUND((F13+I13)/2,1))</f>
        <v>16</v>
      </c>
      <c r="M13" s="7" t="str">
        <f>IF(G13="","",IF(I13&gt;=100,"NG（100時間以上）",IF(AND(L13&lt;&gt;"",N(L13)&gt;80),"NG（2か月平均80時間超）",IF(AND(G13&gt;45,I13&gt;$C$3),"協定超え（月の上限）",IF(K13&gt;$I$3,"協定超え（回数）",IF(J13&gt;$F$3,"協定超え（年の上限）",IF(G13&gt;45,"特別条項（"&amp;K13&amp;"回目）",IF(G13&gt;=40,"注意（45時間が近い）","OK"))))))))</f>
        <v>OK</v>
      </c>
    </row>
    <row r="14" ht="20" customHeight="1" spans="1:13" x14ac:dyDescent="0.25">
      <c r="A14" s="4">
        <v>9</v>
      </c>
      <c r="B14" s="3"/>
      <c r="C14" s="3"/>
      <c r="D14" s="3"/>
      <c r="E14" s="3"/>
      <c r="F14" s="3"/>
      <c r="G14" s="3"/>
      <c r="H14" s="3"/>
      <c r="I14" s="4">
        <f>IF(G14="","",G14+N(H14))</f>
      </c>
      <c r="J14" s="4">
        <f>IF(G14="","",N(D14)+G14)</f>
      </c>
      <c r="K14" s="4">
        <f>IF(G14="","",N(E14)+IF(G14&gt;45,1,0))</f>
      </c>
      <c r="L14" s="4">
        <f>IF(OR(G14="",F14=""),"",ROUND((F14+I14)/2,1))</f>
      </c>
      <c r="M14" s="7">
        <f>IF(G14="","",IF(I14&gt;=100,"NG（100時間以上）",IF(AND(L14&lt;&gt;"",N(L14)&gt;80),"NG（2か月平均80時間超）",IF(AND(G14&gt;45,I14&gt;$C$3),"協定超え（月の上限）",IF(K14&gt;$I$3,"協定超え（回数）",IF(J14&gt;$F$3,"協定超え（年の上限）",IF(G14&gt;45,"特別条項（"&amp;K14&amp;"回目）",IF(G14&gt;=40,"注意（45時間が近い）","OK"))))))))</f>
      </c>
    </row>
    <row r="15" ht="20" customHeight="1" spans="1:13" x14ac:dyDescent="0.25">
      <c r="A15" s="4">
        <v>10</v>
      </c>
      <c r="B15" s="3"/>
      <c r="C15" s="3"/>
      <c r="D15" s="3"/>
      <c r="E15" s="3"/>
      <c r="F15" s="3"/>
      <c r="G15" s="3"/>
      <c r="H15" s="3"/>
      <c r="I15" s="4">
        <f>IF(G15="","",G15+N(H15))</f>
      </c>
      <c r="J15" s="4">
        <f>IF(G15="","",N(D15)+G15)</f>
      </c>
      <c r="K15" s="4">
        <f>IF(G15="","",N(E15)+IF(G15&gt;45,1,0))</f>
      </c>
      <c r="L15" s="4">
        <f>IF(OR(G15="",F15=""),"",ROUND((F15+I15)/2,1))</f>
      </c>
      <c r="M15" s="7">
        <f>IF(G15="","",IF(I15&gt;=100,"NG（100時間以上）",IF(AND(L15&lt;&gt;"",N(L15)&gt;80),"NG（2か月平均80時間超）",IF(AND(G15&gt;45,I15&gt;$C$3),"協定超え（月の上限）",IF(K15&gt;$I$3,"協定超え（回数）",IF(J15&gt;$F$3,"協定超え（年の上限）",IF(G15&gt;45,"特別条項（"&amp;K15&amp;"回目）",IF(G15&gt;=40,"注意（45時間が近い）","OK"))))))))</f>
      </c>
    </row>
    <row r="16" ht="20" customHeight="1" spans="1:13" x14ac:dyDescent="0.25">
      <c r="A16" s="4">
        <v>11</v>
      </c>
      <c r="B16" s="3"/>
      <c r="C16" s="3"/>
      <c r="D16" s="3"/>
      <c r="E16" s="3"/>
      <c r="F16" s="3"/>
      <c r="G16" s="3"/>
      <c r="H16" s="3"/>
      <c r="I16" s="4">
        <f>IF(G16="","",G16+N(H16))</f>
      </c>
      <c r="J16" s="4">
        <f>IF(G16="","",N(D16)+G16)</f>
      </c>
      <c r="K16" s="4">
        <f>IF(G16="","",N(E16)+IF(G16&gt;45,1,0))</f>
      </c>
      <c r="L16" s="4">
        <f>IF(OR(G16="",F16=""),"",ROUND((F16+I16)/2,1))</f>
      </c>
      <c r="M16" s="7">
        <f>IF(G16="","",IF(I16&gt;=100,"NG（100時間以上）",IF(AND(L16&lt;&gt;"",N(L16)&gt;80),"NG（2か月平均80時間超）",IF(AND(G16&gt;45,I16&gt;$C$3),"協定超え（月の上限）",IF(K16&gt;$I$3,"協定超え（回数）",IF(J16&gt;$F$3,"協定超え（年の上限）",IF(G16&gt;45,"特別条項（"&amp;K16&amp;"回目）",IF(G16&gt;=40,"注意（45時間が近い）","OK"))))))))</f>
      </c>
    </row>
    <row r="17" ht="20" customHeight="1" spans="1:13" x14ac:dyDescent="0.25">
      <c r="A17" s="4">
        <v>12</v>
      </c>
      <c r="B17" s="3"/>
      <c r="C17" s="3"/>
      <c r="D17" s="3"/>
      <c r="E17" s="3"/>
      <c r="F17" s="3"/>
      <c r="G17" s="3"/>
      <c r="H17" s="3"/>
      <c r="I17" s="4">
        <f>IF(G17="","",G17+N(H17))</f>
      </c>
      <c r="J17" s="4">
        <f>IF(G17="","",N(D17)+G17)</f>
      </c>
      <c r="K17" s="4">
        <f>IF(G17="","",N(E17)+IF(G17&gt;45,1,0))</f>
      </c>
      <c r="L17" s="4">
        <f>IF(OR(G17="",F17=""),"",ROUND((F17+I17)/2,1))</f>
      </c>
      <c r="M17" s="7">
        <f>IF(G17="","",IF(I17&gt;=100,"NG（100時間以上）",IF(AND(L17&lt;&gt;"",N(L17)&gt;80),"NG（2か月平均80時間超）",IF(AND(G17&gt;45,I17&gt;$C$3),"協定超え（月の上限）",IF(K17&gt;$I$3,"協定超え（回数）",IF(J17&gt;$F$3,"協定超え（年の上限）",IF(G17&gt;45,"特別条項（"&amp;K17&amp;"回目）",IF(G17&gt;=40,"注意（45時間が近い）","OK"))))))))</f>
      </c>
    </row>
    <row r="18" ht="20" customHeight="1" x14ac:dyDescent="0.25"/>
    <row r="19" ht="20" customHeight="1" spans="1:12" x14ac:dyDescent="0.25">
      <c r="A19" s="2" t="s">
        <v>21</v>
      </c>
      <c r="B19" s="2"/>
      <c r="C19" s="4">
        <f>COUNTIF(M6:M17,"NG*")+COUNTIF(M6:M17,"協定*")</f>
        <v>2</v>
      </c>
      <c r="D19" s="2" t="s">
        <v>22</v>
      </c>
      <c r="E19" s="2"/>
      <c r="F19" s="4">
        <f>COUNTIF(M6:M17,"特別*")</f>
        <v>2</v>
      </c>
      <c r="G19" s="2" t="s">
        <v>23</v>
      </c>
      <c r="H19" s="2"/>
      <c r="I19" s="4">
        <f>COUNTIF(M6:M17,"注意*")</f>
        <v>1</v>
      </c>
      <c r="J19" s="5" t="s">
        <v>24</v>
      </c>
      <c r="K19" s="5"/>
      <c r="L19" s="5"/>
    </row>
    <row r="20" ht="30" customHeight="1" spans="1:13" x14ac:dyDescent="0.25">
      <c r="A20" s="5" t="s">
        <v>25</v>
      </c>
      <c r="B20" s="5"/>
      <c r="C20" s="5"/>
      <c r="D20" s="5"/>
      <c r="E20" s="5"/>
      <c r="F20" s="5"/>
      <c r="G20" s="5"/>
      <c r="H20" s="5"/>
      <c r="I20" s="5"/>
      <c r="J20" s="5"/>
      <c r="K20" s="5"/>
      <c r="L20" s="5"/>
      <c r="M20" s="5"/>
    </row>
  </sheetData>
  <mergeCells count="15">
    <mergeCell ref="A1:M1"/>
    <mergeCell ref="A2:B2"/>
    <mergeCell ref="C2:D2"/>
    <mergeCell ref="E2:F2"/>
    <mergeCell ref="G2:L2"/>
    <mergeCell ref="A3:B3"/>
    <mergeCell ref="D3:E3"/>
    <mergeCell ref="G3:H3"/>
    <mergeCell ref="J3:M3"/>
    <mergeCell ref="A4:M4"/>
    <mergeCell ref="A19:B19"/>
    <mergeCell ref="D19:E19"/>
    <mergeCell ref="G19:H19"/>
    <mergeCell ref="J19:L19"/>
    <mergeCell ref="A20:M20"/>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6" customWidth="1"/>
  </cols>
  <sheetData>
    <row r="1" ht="28" customHeight="1" spans="1:2" x14ac:dyDescent="0.25">
      <c r="A1" s="1" t="s">
        <v>0</v>
      </c>
      <c r="B1" s="1"/>
    </row>
    <row r="2" ht="20" customHeight="1" spans="1:2" x14ac:dyDescent="0.25">
      <c r="A2" s="2" t="s">
        <v>41</v>
      </c>
      <c r="B2" s="7" t="s">
        <v>42</v>
      </c>
    </row>
    <row r="3" ht="20" customHeight="1" spans="1:2" x14ac:dyDescent="0.25">
      <c r="A3" s="2" t="s">
        <v>43</v>
      </c>
      <c r="B3" s="7" t="s">
        <v>44</v>
      </c>
    </row>
    <row r="4" ht="20" customHeight="1" spans="1:2" x14ac:dyDescent="0.25">
      <c r="A4" s="2" t="s">
        <v>45</v>
      </c>
      <c r="B4" s="7" t="s">
        <v>46</v>
      </c>
    </row>
    <row r="5" ht="20" customHeight="1" spans="1:2" x14ac:dyDescent="0.25">
      <c r="A5" s="2" t="s">
        <v>47</v>
      </c>
      <c r="B5" s="7" t="s">
        <v>48</v>
      </c>
    </row>
    <row r="6" ht="20" customHeight="1" spans="1:2" x14ac:dyDescent="0.25">
      <c r="A6" s="2" t="s">
        <v>49</v>
      </c>
      <c r="B6" s="7" t="s">
        <v>50</v>
      </c>
    </row>
    <row r="7" ht="20" customHeight="1" spans="1:2" x14ac:dyDescent="0.25">
      <c r="A7" s="2" t="s">
        <v>51</v>
      </c>
      <c r="B7" s="7" t="s">
        <v>52</v>
      </c>
    </row>
    <row r="8" ht="20" customHeight="1" spans="1:2" x14ac:dyDescent="0.25">
      <c r="A8" s="2" t="s">
        <v>53</v>
      </c>
      <c r="B8" s="7" t="s">
        <v>54</v>
      </c>
    </row>
    <row r="9" ht="20" customHeight="1" spans="1:2" x14ac:dyDescent="0.25">
      <c r="A9" s="2" t="s">
        <v>55</v>
      </c>
      <c r="B9" s="7" t="s">
        <v>56</v>
      </c>
    </row>
    <row r="10" ht="20" customHeight="1" spans="1:2" x14ac:dyDescent="0.25">
      <c r="A10" s="2" t="s">
        <v>57</v>
      </c>
      <c r="B10" s="7" t="s">
        <v>58</v>
      </c>
    </row>
    <row r="11" ht="20" customHeight="1" spans="1:2" x14ac:dyDescent="0.25">
      <c r="A11" s="2" t="s">
        <v>59</v>
      </c>
      <c r="B11" s="7" t="s">
        <v>60</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労務フクロウ（FUKULO／合同会社商陣）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