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<sst xmlns="http://schemas.openxmlformats.org/spreadsheetml/2006/main" count="127" uniqueCount="64">
  <si>
    <t>時間外労働の管理表（1人・年間）</t>
  </si>
  <si>
    <t>氏名</t>
  </si>
  <si>
    <t>職種</t>
  </si>
  <si>
    <t>36協定の起算日</t>
  </si>
  <si>
    <t>特別条項</t>
  </si>
  <si>
    <t>月の上限（時間外＋休日）</t>
  </si>
  <si>
    <t>年の上限（時間外）</t>
  </si>
  <si>
    <t>45時間超の回数の上限</t>
  </si>
  <si>
    <t>36協定の特別条項の数字を入れる</t>
  </si>
  <si>
    <t>時間はすべて「法定労働時間を超えた時間外労働」と「法定休日の労働」です。前年度の10月〜3月も入れると、4月〜8月の2〜6か月平均が正しく出ます（平均は前の協定の期間にまたがって見ます）。</t>
  </si>
  <si>
    <t>月</t>
  </si>
  <si>
    <t>時間外労働</t>
  </si>
  <si>
    <t>法定休日の労働</t>
  </si>
  <si>
    <t>合計</t>
  </si>
  <si>
    <t>月100時間未満</t>
  </si>
  <si>
    <t>2〜6か月平均の最大</t>
  </si>
  <si>
    <t>平均80時間以内</t>
  </si>
  <si>
    <t>45時間超</t>
  </si>
  <si>
    <t>時間外の累計</t>
  </si>
  <si>
    <t>36協定との照合</t>
  </si>
  <si>
    <t>前年度 10月</t>
  </si>
  <si>
    <t>（前年度）</t>
  </si>
  <si>
    <t>11月</t>
  </si>
  <si>
    <t>12月</t>
  </si>
  <si>
    <t>1月</t>
  </si>
  <si>
    <t>2月</t>
  </si>
  <si>
    <t>3月</t>
  </si>
  <si>
    <t>4月</t>
  </si>
  <si>
    <t>5月</t>
  </si>
  <si>
    <t>6月</t>
  </si>
  <si>
    <t>7月</t>
  </si>
  <si>
    <t>8月</t>
  </si>
  <si>
    <t>9月</t>
  </si>
  <si>
    <t>10月</t>
  </si>
  <si>
    <t>時間外の年合計</t>
  </si>
  <si>
    <t>45時間を超えた月</t>
  </si>
  <si>
    <t>月100時間以上の月</t>
  </si>
  <si>
    <t>0でないと法違反</t>
  </si>
  <si>
    <t>平均80時間を超えた月</t>
  </si>
  <si>
    <t>「36協定との照合」は、45時間以下なら限度時間内、45時間を超えた月は特別条項の何回目か、特別条項の月の上限や回数を超えたら「協定超え」「回数超え」と出します。記入例の12月は、月100時間未満でも11月との2か月平均が86時間になり、平均80時間を超えています。</t>
  </si>
  <si>
    <t>〇〇 一郎</t>
  </si>
  <si>
    <t>現場作業（型枠）</t>
  </si>
  <si>
    <t>2027年4月1日</t>
  </si>
  <si>
    <t>有</t>
  </si>
  <si>
    <t>配布元</t>
  </si>
  <si>
    <t>労務フクロウ（FUKULO／合同会社商陣） https://roumu.fukulo.com/templates/</t>
  </si>
  <si>
    <t>シート構成</t>
  </si>
  <si>
    <t>「記入用」（空欄の様式）・「記入例」（架空の会社で数字を入れた見本）・「説明」の3枚です。</t>
  </si>
  <si>
    <t>使い方</t>
  </si>
  <si>
    <t>上の段に氏名と36協定の特別条項の数字（月の上限・年の上限・回数）を入れます。毎月、時間外労働と法定休日の労働の時間を入れると、残りの欄は自動で出ます。前年度の10月〜3月は、去年の表から写してください。</t>
  </si>
  <si>
    <t>判定の付け方</t>
  </si>
  <si>
    <t>月100時間未満：合計が100時間以上なら「NG（100時間以上）」。平均80時間以内：2〜6か月の平均の最大が80を超えたら「NG（平均80時間超）」。45時間超：時間外が45時間を超えた月に「超」。36協定との照合：45時間以下は「限度時間内」、超えた月は「特別条項（何回目）」、協定の月の上限を超えたら「協定超え」、回数の上限を超えたら「回数超え」。</t>
  </si>
  <si>
    <t>自社に合わせて直すなら</t>
  </si>
  <si>
    <t>36協定の起算日が4月でない会社は、月の欄の名前（4月〜3月）を起算日に合わせて書き換えてください。全員を1か月ずつ見たいときは「残業時間の管理表（全員・月次）」を使います。</t>
  </si>
  <si>
    <t>気をつけること</t>
  </si>
  <si>
    <t>時間はすべて、法定労働時間（1日8時間・1週40時間）を超えた時間と、法定休日に働いた時間です。会社の所定時間を超えた時間ではありません。数式の欄は上書きしないでください。</t>
  </si>
  <si>
    <t>ご利用にあたっての注意</t>
  </si>
  <si>
    <t>無料でお使いいただけます。社内での利用・改変・印刷は自由です。この様式そのものの再配布・販売はご遠慮ください。記入例の会社名・人名・数字はすべて架空です。この様式は社内の確認用で、役所に出す書類の代わりにはなりません。届出や判断は、所轄の労働基準監督署・ハローワーク・年金事務所・地方整備局などの最新の案内でお確かめください。判断に迷うときは、社会保険労務士にご相談ください。</t>
  </si>
  <si>
    <t>関係する法令等</t>
  </si>
  <si>
    <t>労働基準法 第36条（時間外・休日労働の協定と届出。限度時間は1か月45時間・1年360時間。特別条項でも1年720時間以内、1か月は時間外と休日労働の合計で100時間未満、45時間を超えられるのは年6か月まで。第6項：実際の時間外と休日労働の合計は毎月100時間未満、2〜6か月のどの平均でも80時間以内）・第139条（災害時における復旧及び復興の事業の例外）・第37条（割増賃金。1か月60時間を超える時間外は5割以上）・第119条（罰則）／労働基準法施行規則 第16条・第17条・第69条・第70条／労働基準法第三十七条第一項の時間外及び休日の割増賃金に係る率の最低限度を定める政令（時間外2割5分・休日3割5分）／厚生労働省「建設業 時間外労働の上限規制 わかりやすい解説」</t>
  </si>
  <si>
    <t>更新日</t>
  </si>
  <si>
    <t>2026年10月24日</t>
  </si>
  <si>
    <t>労務フクロウについて</t>
  </si>
  <si>
    <t>建設業の時間外労働の上限・36協定の記入例・一人親方・外国人材（特定技能）の受け入れを、管理表の無料Excelと解説でまとめた専門サイトです。https://roumu.fukulo.com/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</si>
</sst>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6"/>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8">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3" fillId="0" borderId="1" xfId="0" applyFont="1" applyBorder="1" applyAlignment="1">
      <alignment horizontal="center" vertical="center"/>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workbookViewId="0" showGridLines="0"/>
  </sheetViews>
  <sheetFormatPr defaultRowHeight="15" outlineLevelRow="0" outlineLevelCol="0" x14ac:dyDescent="55"/>
  <cols>
    <col min="1" max="1" width="11" customWidth="1"/>
    <col min="2" max="3" width="10" customWidth="1"/>
    <col min="4" max="4" width="8" customWidth="1"/>
    <col min="5" max="5" width="13" customWidth="1"/>
    <col min="6" max="6" width="12" customWidth="1"/>
    <col min="7" max="7" width="14" customWidth="1"/>
    <col min="8" max="8" width="8" customWidth="1"/>
    <col min="9" max="9" width="10" customWidth="1"/>
    <col min="10" max="10" width="20" customWidth="1"/>
  </cols>
  <sheetData>
    <row r="1" ht="28" customHeight="1" spans="1:10" x14ac:dyDescent="0.25">
      <c r="A1" s="1" t="s">
        <v>0</v>
      </c>
      <c r="B1" s="1"/>
      <c r="C1" s="1"/>
      <c r="D1" s="1"/>
      <c r="E1" s="1"/>
      <c r="F1" s="1"/>
      <c r="G1" s="1"/>
      <c r="H1" s="1"/>
      <c r="I1" s="1"/>
      <c r="J1" s="1"/>
    </row>
    <row r="2" ht="20" customHeight="1" spans="1:10" x14ac:dyDescent="0.25">
      <c r="A2" s="2" t="s">
        <v>1</v>
      </c>
      <c r="B2" s="3"/>
      <c r="C2" s="3"/>
      <c r="D2" s="2" t="s">
        <v>2</v>
      </c>
      <c r="E2" s="3"/>
      <c r="F2" s="3"/>
      <c r="G2" s="2" t="s">
        <v>3</v>
      </c>
      <c r="H2" s="3"/>
      <c r="I2" s="3"/>
      <c r="J2" s="3"/>
    </row>
    <row r="3" ht="20" customHeight="1" spans="1:10" x14ac:dyDescent="0.25">
      <c r="A3" s="2" t="s">
        <v>4</v>
      </c>
      <c r="B3" s="3"/>
      <c r="C3" s="2" t="s">
        <v>5</v>
      </c>
      <c r="D3" s="4"/>
      <c r="E3" s="2" t="s">
        <v>6</v>
      </c>
      <c r="F3" s="4"/>
      <c r="G3" s="2" t="s">
        <v>7</v>
      </c>
      <c r="H3" s="4"/>
      <c r="I3" s="5" t="s">
        <v>8</v>
      </c>
      <c r="J3" s="5"/>
    </row>
    <row r="4" ht="30" customHeight="1" spans="1:10" x14ac:dyDescent="0.25">
      <c r="A4" s="5" t="s">
        <v>9</v>
      </c>
      <c r="B4" s="5"/>
      <c r="C4" s="5"/>
      <c r="D4" s="5"/>
      <c r="E4" s="5"/>
      <c r="F4" s="5"/>
      <c r="G4" s="5"/>
      <c r="H4" s="5"/>
      <c r="I4" s="5"/>
      <c r="J4" s="5"/>
    </row>
    <row r="5" ht="20" customHeight="1" spans="1:10" x14ac:dyDescent="0.25">
      <c r="A5" s="6" t="s">
        <v>10</v>
      </c>
      <c r="B5" s="6" t="s">
        <v>11</v>
      </c>
      <c r="C5" s="6" t="s">
        <v>12</v>
      </c>
      <c r="D5" s="6" t="s">
        <v>13</v>
      </c>
      <c r="E5" s="6" t="s">
        <v>14</v>
      </c>
      <c r="F5" s="6" t="s">
        <v>15</v>
      </c>
      <c r="G5" s="6" t="s">
        <v>16</v>
      </c>
      <c r="H5" s="6" t="s">
        <v>17</v>
      </c>
      <c r="I5" s="6" t="s">
        <v>18</v>
      </c>
      <c r="J5" s="6" t="s">
        <v>19</v>
      </c>
    </row>
    <row r="6" ht="20" customHeight="1" spans="1:10" x14ac:dyDescent="0.25">
      <c r="A6" s="7" t="s">
        <v>20</v>
      </c>
      <c r="B6" s="3"/>
      <c r="C6" s="3"/>
      <c r="D6" s="4">
        <f>IF(AND(B6="",C6=""),"",N(B6)+N(C6))</f>
      </c>
      <c r="E6" s="5" t="s">
        <v>21</v>
      </c>
      <c r="F6" s="5"/>
      <c r="G6" s="5"/>
      <c r="H6" s="5"/>
      <c r="I6" s="5"/>
      <c r="J6" s="5"/>
    </row>
    <row r="7" ht="20" customHeight="1" spans="1:10" x14ac:dyDescent="0.25">
      <c r="A7" s="7" t="s">
        <v>22</v>
      </c>
      <c r="B7" s="3"/>
      <c r="C7" s="3"/>
      <c r="D7" s="4">
        <f>IF(AND(B7="",C7=""),"",N(B7)+N(C7))</f>
      </c>
      <c r="E7" s="5" t="s">
        <v>21</v>
      </c>
      <c r="F7" s="5"/>
      <c r="G7" s="5"/>
      <c r="H7" s="5"/>
      <c r="I7" s="5"/>
      <c r="J7" s="5"/>
    </row>
    <row r="8" ht="20" customHeight="1" spans="1:10" x14ac:dyDescent="0.25">
      <c r="A8" s="7" t="s">
        <v>23</v>
      </c>
      <c r="B8" s="3"/>
      <c r="C8" s="3"/>
      <c r="D8" s="4">
        <f>IF(AND(B8="",C8=""),"",N(B8)+N(C8))</f>
      </c>
      <c r="E8" s="5" t="s">
        <v>21</v>
      </c>
      <c r="F8" s="5"/>
      <c r="G8" s="5"/>
      <c r="H8" s="5"/>
      <c r="I8" s="5"/>
      <c r="J8" s="5"/>
    </row>
    <row r="9" ht="20" customHeight="1" spans="1:10" x14ac:dyDescent="0.25">
      <c r="A9" s="7" t="s">
        <v>24</v>
      </c>
      <c r="B9" s="3"/>
      <c r="C9" s="3"/>
      <c r="D9" s="4">
        <f>IF(AND(B9="",C9=""),"",N(B9)+N(C9))</f>
      </c>
      <c r="E9" s="5" t="s">
        <v>21</v>
      </c>
      <c r="F9" s="5"/>
      <c r="G9" s="5"/>
      <c r="H9" s="5"/>
      <c r="I9" s="5"/>
      <c r="J9" s="5"/>
    </row>
    <row r="10" ht="20" customHeight="1" spans="1:10" x14ac:dyDescent="0.25">
      <c r="A10" s="7" t="s">
        <v>25</v>
      </c>
      <c r="B10" s="3"/>
      <c r="C10" s="3"/>
      <c r="D10" s="4">
        <f>IF(AND(B10="",C10=""),"",N(B10)+N(C10))</f>
      </c>
      <c r="E10" s="5" t="s">
        <v>21</v>
      </c>
      <c r="F10" s="5"/>
      <c r="G10" s="5"/>
      <c r="H10" s="5"/>
      <c r="I10" s="5"/>
      <c r="J10" s="5"/>
    </row>
    <row r="11" ht="20" customHeight="1" spans="1:10" x14ac:dyDescent="0.25">
      <c r="A11" s="7" t="s">
        <v>26</v>
      </c>
      <c r="B11" s="3"/>
      <c r="C11" s="3"/>
      <c r="D11" s="4">
        <f>IF(AND(B11="",C11=""),"",N(B11)+N(C11))</f>
      </c>
      <c r="E11" s="5" t="s">
        <v>21</v>
      </c>
      <c r="F11" s="5"/>
      <c r="G11" s="5"/>
      <c r="H11" s="5"/>
      <c r="I11" s="5"/>
      <c r="J11" s="5"/>
    </row>
    <row r="12" ht="20" customHeight="1" spans="1:10" x14ac:dyDescent="0.25">
      <c r="A12" s="7" t="s">
        <v>27</v>
      </c>
      <c r="B12" s="3"/>
      <c r="C12" s="3"/>
      <c r="D12" s="4">
        <f>IF(AND(B12="",C12=""),"",N(B12)+N(C12))</f>
      </c>
      <c r="E12" s="7">
        <f>IF(D12="","",IF(D12&lt;100,"OK","NG（100時間以上）"))</f>
      </c>
      <c r="F12" s="4">
        <f>IF(D12="","",ROUND(MAX(AVERAGE(D11:D12),AVERAGE(D10:D12),AVERAGE(D9:D12),AVERAGE(D8:D12),AVERAGE(D7:D12)),1))</f>
      </c>
      <c r="G12" s="7">
        <f>IF(F12="","",IF(F12&lt;=80,"OK","NG（平均80時間超）"))</f>
      </c>
      <c r="H12" s="4">
        <f>IF(B12="","",IF(B12&gt;45,"超",""))</f>
      </c>
      <c r="I12" s="4">
        <f>IF(B12="","",SUM(B$12:B12))</f>
      </c>
      <c r="J12" s="7">
        <f>IF(B12="","",IF(B12&lt;=45,"限度時間内",IF(COUNTIF(H$12:H12,"超")&gt;$H$3,"回数超え",IF(AND($B$3="有",D12&lt;=$D$3),"特別条項（"&amp;COUNTIF(H$12:H12,"超")&amp;"回目）","協定超え"))))</f>
      </c>
    </row>
    <row r="13" ht="20" customHeight="1" spans="1:10" x14ac:dyDescent="0.25">
      <c r="A13" s="7" t="s">
        <v>28</v>
      </c>
      <c r="B13" s="3"/>
      <c r="C13" s="3"/>
      <c r="D13" s="4">
        <f>IF(AND(B13="",C13=""),"",N(B13)+N(C13))</f>
      </c>
      <c r="E13" s="7">
        <f>IF(D13="","",IF(D13&lt;100,"OK","NG（100時間以上）"))</f>
      </c>
      <c r="F13" s="4">
        <f>IF(D13="","",ROUND(MAX(AVERAGE(D12:D13),AVERAGE(D11:D13),AVERAGE(D10:D13),AVERAGE(D9:D13),AVERAGE(D8:D13)),1))</f>
      </c>
      <c r="G13" s="7">
        <f>IF(F13="","",IF(F13&lt;=80,"OK","NG（平均80時間超）"))</f>
      </c>
      <c r="H13" s="4">
        <f>IF(B13="","",IF(B13&gt;45,"超",""))</f>
      </c>
      <c r="I13" s="4">
        <f>IF(B13="","",SUM(B$12:B13))</f>
      </c>
      <c r="J13" s="7">
        <f>IF(B13="","",IF(B13&lt;=45,"限度時間内",IF(COUNTIF(H$12:H13,"超")&gt;$H$3,"回数超え",IF(AND($B$3="有",D13&lt;=$D$3),"特別条項（"&amp;COUNTIF(H$12:H13,"超")&amp;"回目）","協定超え"))))</f>
      </c>
    </row>
    <row r="14" ht="20" customHeight="1" spans="1:10" x14ac:dyDescent="0.25">
      <c r="A14" s="7" t="s">
        <v>29</v>
      </c>
      <c r="B14" s="3"/>
      <c r="C14" s="3"/>
      <c r="D14" s="4">
        <f>IF(AND(B14="",C14=""),"",N(B14)+N(C14))</f>
      </c>
      <c r="E14" s="7">
        <f>IF(D14="","",IF(D14&lt;100,"OK","NG（100時間以上）"))</f>
      </c>
      <c r="F14" s="4">
        <f>IF(D14="","",ROUND(MAX(AVERAGE(D13:D14),AVERAGE(D12:D14),AVERAGE(D11:D14),AVERAGE(D10:D14),AVERAGE(D9:D14)),1))</f>
      </c>
      <c r="G14" s="7">
        <f>IF(F14="","",IF(F14&lt;=80,"OK","NG（平均80時間超）"))</f>
      </c>
      <c r="H14" s="4">
        <f>IF(B14="","",IF(B14&gt;45,"超",""))</f>
      </c>
      <c r="I14" s="4">
        <f>IF(B14="","",SUM(B$12:B14))</f>
      </c>
      <c r="J14" s="7">
        <f>IF(B14="","",IF(B14&lt;=45,"限度時間内",IF(COUNTIF(H$12:H14,"超")&gt;$H$3,"回数超え",IF(AND($B$3="有",D14&lt;=$D$3),"特別条項（"&amp;COUNTIF(H$12:H14,"超")&amp;"回目）","協定超え"))))</f>
      </c>
    </row>
    <row r="15" ht="20" customHeight="1" spans="1:10" x14ac:dyDescent="0.25">
      <c r="A15" s="7" t="s">
        <v>30</v>
      </c>
      <c r="B15" s="3"/>
      <c r="C15" s="3"/>
      <c r="D15" s="4">
        <f>IF(AND(B15="",C15=""),"",N(B15)+N(C15))</f>
      </c>
      <c r="E15" s="7">
        <f>IF(D15="","",IF(D15&lt;100,"OK","NG（100時間以上）"))</f>
      </c>
      <c r="F15" s="4">
        <f>IF(D15="","",ROUND(MAX(AVERAGE(D14:D15),AVERAGE(D13:D15),AVERAGE(D12:D15),AVERAGE(D11:D15),AVERAGE(D10:D15)),1))</f>
      </c>
      <c r="G15" s="7">
        <f>IF(F15="","",IF(F15&lt;=80,"OK","NG（平均80時間超）"))</f>
      </c>
      <c r="H15" s="4">
        <f>IF(B15="","",IF(B15&gt;45,"超",""))</f>
      </c>
      <c r="I15" s="4">
        <f>IF(B15="","",SUM(B$12:B15))</f>
      </c>
      <c r="J15" s="7">
        <f>IF(B15="","",IF(B15&lt;=45,"限度時間内",IF(COUNTIF(H$12:H15,"超")&gt;$H$3,"回数超え",IF(AND($B$3="有",D15&lt;=$D$3),"特別条項（"&amp;COUNTIF(H$12:H15,"超")&amp;"回目）","協定超え"))))</f>
      </c>
    </row>
    <row r="16" ht="20" customHeight="1" spans="1:10" x14ac:dyDescent="0.25">
      <c r="A16" s="7" t="s">
        <v>31</v>
      </c>
      <c r="B16" s="3"/>
      <c r="C16" s="3"/>
      <c r="D16" s="4">
        <f>IF(AND(B16="",C16=""),"",N(B16)+N(C16))</f>
      </c>
      <c r="E16" s="7">
        <f>IF(D16="","",IF(D16&lt;100,"OK","NG（100時間以上）"))</f>
      </c>
      <c r="F16" s="4">
        <f>IF(D16="","",ROUND(MAX(AVERAGE(D15:D16),AVERAGE(D14:D16),AVERAGE(D13:D16),AVERAGE(D12:D16),AVERAGE(D11:D16)),1))</f>
      </c>
      <c r="G16" s="7">
        <f>IF(F16="","",IF(F16&lt;=80,"OK","NG（平均80時間超）"))</f>
      </c>
      <c r="H16" s="4">
        <f>IF(B16="","",IF(B16&gt;45,"超",""))</f>
      </c>
      <c r="I16" s="4">
        <f>IF(B16="","",SUM(B$12:B16))</f>
      </c>
      <c r="J16" s="7">
        <f>IF(B16="","",IF(B16&lt;=45,"限度時間内",IF(COUNTIF(H$12:H16,"超")&gt;$H$3,"回数超え",IF(AND($B$3="有",D16&lt;=$D$3),"特別条項（"&amp;COUNTIF(H$12:H16,"超")&amp;"回目）","協定超え"))))</f>
      </c>
    </row>
    <row r="17" ht="20" customHeight="1" spans="1:10" x14ac:dyDescent="0.25">
      <c r="A17" s="7" t="s">
        <v>32</v>
      </c>
      <c r="B17" s="3"/>
      <c r="C17" s="3"/>
      <c r="D17" s="4">
        <f>IF(AND(B17="",C17=""),"",N(B17)+N(C17))</f>
      </c>
      <c r="E17" s="7">
        <f>IF(D17="","",IF(D17&lt;100,"OK","NG（100時間以上）"))</f>
      </c>
      <c r="F17" s="4">
        <f>IF(D17="","",ROUND(MAX(AVERAGE(D16:D17),AVERAGE(D15:D17),AVERAGE(D14:D17),AVERAGE(D13:D17),AVERAGE(D12:D17)),1))</f>
      </c>
      <c r="G17" s="7">
        <f>IF(F17="","",IF(F17&lt;=80,"OK","NG（平均80時間超）"))</f>
      </c>
      <c r="H17" s="4">
        <f>IF(B17="","",IF(B17&gt;45,"超",""))</f>
      </c>
      <c r="I17" s="4">
        <f>IF(B17="","",SUM(B$12:B17))</f>
      </c>
      <c r="J17" s="7">
        <f>IF(B17="","",IF(B17&lt;=45,"限度時間内",IF(COUNTIF(H$12:H17,"超")&gt;$H$3,"回数超え",IF(AND($B$3="有",D17&lt;=$D$3),"特別条項（"&amp;COUNTIF(H$12:H17,"超")&amp;"回目）","協定超え"))))</f>
      </c>
    </row>
    <row r="18" ht="20" customHeight="1" spans="1:10" x14ac:dyDescent="0.25">
      <c r="A18" s="7" t="s">
        <v>33</v>
      </c>
      <c r="B18" s="3"/>
      <c r="C18" s="3"/>
      <c r="D18" s="4">
        <f>IF(AND(B18="",C18=""),"",N(B18)+N(C18))</f>
      </c>
      <c r="E18" s="7">
        <f>IF(D18="","",IF(D18&lt;100,"OK","NG（100時間以上）"))</f>
      </c>
      <c r="F18" s="4">
        <f>IF(D18="","",ROUND(MAX(AVERAGE(D17:D18),AVERAGE(D16:D18),AVERAGE(D15:D18),AVERAGE(D14:D18),AVERAGE(D13:D18)),1))</f>
      </c>
      <c r="G18" s="7">
        <f>IF(F18="","",IF(F18&lt;=80,"OK","NG（平均80時間超）"))</f>
      </c>
      <c r="H18" s="4">
        <f>IF(B18="","",IF(B18&gt;45,"超",""))</f>
      </c>
      <c r="I18" s="4">
        <f>IF(B18="","",SUM(B$12:B18))</f>
      </c>
      <c r="J18" s="7">
        <f>IF(B18="","",IF(B18&lt;=45,"限度時間内",IF(COUNTIF(H$12:H18,"超")&gt;$H$3,"回数超え",IF(AND($B$3="有",D18&lt;=$D$3),"特別条項（"&amp;COUNTIF(H$12:H18,"超")&amp;"回目）","協定超え"))))</f>
      </c>
    </row>
    <row r="19" ht="20" customHeight="1" spans="1:10" x14ac:dyDescent="0.25">
      <c r="A19" s="7" t="s">
        <v>22</v>
      </c>
      <c r="B19" s="3"/>
      <c r="C19" s="3"/>
      <c r="D19" s="4">
        <f>IF(AND(B19="",C19=""),"",N(B19)+N(C19))</f>
      </c>
      <c r="E19" s="7">
        <f>IF(D19="","",IF(D19&lt;100,"OK","NG（100時間以上）"))</f>
      </c>
      <c r="F19" s="4">
        <f>IF(D19="","",ROUND(MAX(AVERAGE(D18:D19),AVERAGE(D17:D19),AVERAGE(D16:D19),AVERAGE(D15:D19),AVERAGE(D14:D19)),1))</f>
      </c>
      <c r="G19" s="7">
        <f>IF(F19="","",IF(F19&lt;=80,"OK","NG（平均80時間超）"))</f>
      </c>
      <c r="H19" s="4">
        <f>IF(B19="","",IF(B19&gt;45,"超",""))</f>
      </c>
      <c r="I19" s="4">
        <f>IF(B19="","",SUM(B$12:B19))</f>
      </c>
      <c r="J19" s="7">
        <f>IF(B19="","",IF(B19&lt;=45,"限度時間内",IF(COUNTIF(H$12:H19,"超")&gt;$H$3,"回数超え",IF(AND($B$3="有",D19&lt;=$D$3),"特別条項（"&amp;COUNTIF(H$12:H19,"超")&amp;"回目）","協定超え"))))</f>
      </c>
    </row>
    <row r="20" ht="20" customHeight="1" spans="1:10" x14ac:dyDescent="0.25">
      <c r="A20" s="7" t="s">
        <v>23</v>
      </c>
      <c r="B20" s="3"/>
      <c r="C20" s="3"/>
      <c r="D20" s="4">
        <f>IF(AND(B20="",C20=""),"",N(B20)+N(C20))</f>
      </c>
      <c r="E20" s="7">
        <f>IF(D20="","",IF(D20&lt;100,"OK","NG（100時間以上）"))</f>
      </c>
      <c r="F20" s="4">
        <f>IF(D20="","",ROUND(MAX(AVERAGE(D19:D20),AVERAGE(D18:D20),AVERAGE(D17:D20),AVERAGE(D16:D20),AVERAGE(D15:D20)),1))</f>
      </c>
      <c r="G20" s="7">
        <f>IF(F20="","",IF(F20&lt;=80,"OK","NG（平均80時間超）"))</f>
      </c>
      <c r="H20" s="4">
        <f>IF(B20="","",IF(B20&gt;45,"超",""))</f>
      </c>
      <c r="I20" s="4">
        <f>IF(B20="","",SUM(B$12:B20))</f>
      </c>
      <c r="J20" s="7">
        <f>IF(B20="","",IF(B20&lt;=45,"限度時間内",IF(COUNTIF(H$12:H20,"超")&gt;$H$3,"回数超え",IF(AND($B$3="有",D20&lt;=$D$3),"特別条項（"&amp;COUNTIF(H$12:H20,"超")&amp;"回目）","協定超え"))))</f>
      </c>
    </row>
    <row r="21" ht="20" customHeight="1" spans="1:10" x14ac:dyDescent="0.25">
      <c r="A21" s="7" t="s">
        <v>24</v>
      </c>
      <c r="B21" s="3"/>
      <c r="C21" s="3"/>
      <c r="D21" s="4">
        <f>IF(AND(B21="",C21=""),"",N(B21)+N(C21))</f>
      </c>
      <c r="E21" s="7">
        <f>IF(D21="","",IF(D21&lt;100,"OK","NG（100時間以上）"))</f>
      </c>
      <c r="F21" s="4">
        <f>IF(D21="","",ROUND(MAX(AVERAGE(D20:D21),AVERAGE(D19:D21),AVERAGE(D18:D21),AVERAGE(D17:D21),AVERAGE(D16:D21)),1))</f>
      </c>
      <c r="G21" s="7">
        <f>IF(F21="","",IF(F21&lt;=80,"OK","NG（平均80時間超）"))</f>
      </c>
      <c r="H21" s="4">
        <f>IF(B21="","",IF(B21&gt;45,"超",""))</f>
      </c>
      <c r="I21" s="4">
        <f>IF(B21="","",SUM(B$12:B21))</f>
      </c>
      <c r="J21" s="7">
        <f>IF(B21="","",IF(B21&lt;=45,"限度時間内",IF(COUNTIF(H$12:H21,"超")&gt;$H$3,"回数超え",IF(AND($B$3="有",D21&lt;=$D$3),"特別条項（"&amp;COUNTIF(H$12:H21,"超")&amp;"回目）","協定超え"))))</f>
      </c>
    </row>
    <row r="22" ht="20" customHeight="1" spans="1:10" x14ac:dyDescent="0.25">
      <c r="A22" s="7" t="s">
        <v>25</v>
      </c>
      <c r="B22" s="3"/>
      <c r="C22" s="3"/>
      <c r="D22" s="4">
        <f>IF(AND(B22="",C22=""),"",N(B22)+N(C22))</f>
      </c>
      <c r="E22" s="7">
        <f>IF(D22="","",IF(D22&lt;100,"OK","NG（100時間以上）"))</f>
      </c>
      <c r="F22" s="4">
        <f>IF(D22="","",ROUND(MAX(AVERAGE(D21:D22),AVERAGE(D20:D22),AVERAGE(D19:D22),AVERAGE(D18:D22),AVERAGE(D17:D22)),1))</f>
      </c>
      <c r="G22" s="7">
        <f>IF(F22="","",IF(F22&lt;=80,"OK","NG（平均80時間超）"))</f>
      </c>
      <c r="H22" s="4">
        <f>IF(B22="","",IF(B22&gt;45,"超",""))</f>
      </c>
      <c r="I22" s="4">
        <f>IF(B22="","",SUM(B$12:B22))</f>
      </c>
      <c r="J22" s="7">
        <f>IF(B22="","",IF(B22&lt;=45,"限度時間内",IF(COUNTIF(H$12:H22,"超")&gt;$H$3,"回数超え",IF(AND($B$3="有",D22&lt;=$D$3),"特別条項（"&amp;COUNTIF(H$12:H22,"超")&amp;"回目）","協定超え"))))</f>
      </c>
    </row>
    <row r="23" ht="20" customHeight="1" spans="1:10" x14ac:dyDescent="0.25">
      <c r="A23" s="7" t="s">
        <v>26</v>
      </c>
      <c r="B23" s="3"/>
      <c r="C23" s="3"/>
      <c r="D23" s="4">
        <f>IF(AND(B23="",C23=""),"",N(B23)+N(C23))</f>
      </c>
      <c r="E23" s="7">
        <f>IF(D23="","",IF(D23&lt;100,"OK","NG（100時間以上）"))</f>
      </c>
      <c r="F23" s="4">
        <f>IF(D23="","",ROUND(MAX(AVERAGE(D22:D23),AVERAGE(D21:D23),AVERAGE(D20:D23),AVERAGE(D19:D23),AVERAGE(D18:D23)),1))</f>
      </c>
      <c r="G23" s="7">
        <f>IF(F23="","",IF(F23&lt;=80,"OK","NG（平均80時間超）"))</f>
      </c>
      <c r="H23" s="4">
        <f>IF(B23="","",IF(B23&gt;45,"超",""))</f>
      </c>
      <c r="I23" s="4">
        <f>IF(B23="","",SUM(B$12:B23))</f>
      </c>
      <c r="J23" s="7">
        <f>IF(B23="","",IF(B23&lt;=45,"限度時間内",IF(COUNTIF(H$12:H23,"超")&gt;$H$3,"回数超え",IF(AND($B$3="有",D23&lt;=$D$3),"特別条項（"&amp;COUNTIF(H$12:H23,"超")&amp;"回目）","協定超え"))))</f>
      </c>
    </row>
    <row r="24" ht="20" customHeight="1" x14ac:dyDescent="0.25"/>
    <row r="25" ht="20" customHeight="1" spans="1:10" x14ac:dyDescent="0.25">
      <c r="A25" s="2" t="s">
        <v>34</v>
      </c>
      <c r="B25" s="2"/>
      <c r="C25" s="4">
        <f>SUM(B12:B23)</f>
        <v>0</v>
      </c>
      <c r="D25" s="7">
        <f>IF(COUNT(B12:B23)=0,"",IF(C25&gt;720,"NG（年720時間超）",IF(AND(F3&lt;&gt;"",C25&gt;F3),"協定超え","OK")))</f>
      </c>
      <c r="E25" s="7"/>
      <c r="F25" s="2" t="s">
        <v>35</v>
      </c>
      <c r="G25" s="2"/>
      <c r="H25" s="4">
        <f>COUNTIF(H12:H23,"超")</f>
        <v>0</v>
      </c>
      <c r="I25" s="7">
        <f>IF(COUNT(B12:B23)=0,"",IF(H25&gt;6,"NG（年6回超）",IF(AND(H3&lt;&gt;"",H25&gt;H3),"協定超え","OK")))</f>
      </c>
      <c r="J25" s="7"/>
    </row>
    <row r="26" ht="20" customHeight="1" spans="1:10" x14ac:dyDescent="0.25">
      <c r="A26" s="2" t="s">
        <v>36</v>
      </c>
      <c r="B26" s="2"/>
      <c r="C26" s="4">
        <f>COUNTIF(E12:E23,"NG*")</f>
        <v>0</v>
      </c>
      <c r="D26" s="5" t="s">
        <v>37</v>
      </c>
      <c r="E26" s="5"/>
      <c r="F26" s="2" t="s">
        <v>38</v>
      </c>
      <c r="G26" s="2"/>
      <c r="H26" s="4">
        <f>COUNTIF(G12:G23,"NG*")</f>
        <v>0</v>
      </c>
      <c r="I26" s="5" t="s">
        <v>37</v>
      </c>
      <c r="J26" s="5"/>
    </row>
    <row r="27" ht="44" customHeight="1" spans="1:10" x14ac:dyDescent="0.25">
      <c r="A27" s="5" t="s">
        <v>39</v>
      </c>
      <c r="B27" s="5"/>
      <c r="C27" s="5"/>
      <c r="D27" s="5"/>
      <c r="E27" s="5"/>
      <c r="F27" s="5"/>
      <c r="G27" s="5"/>
      <c r="H27" s="5"/>
      <c r="I27" s="5"/>
      <c r="J27" s="5"/>
    </row>
  </sheetData>
  <mergeCells count="21">
    <mergeCell ref="A1:J1"/>
    <mergeCell ref="B2:C2"/>
    <mergeCell ref="E2:F2"/>
    <mergeCell ref="H2:J2"/>
    <mergeCell ref="I3:J3"/>
    <mergeCell ref="A4:J4"/>
    <mergeCell ref="E6:J6"/>
    <mergeCell ref="E7:J7"/>
    <mergeCell ref="E8:J8"/>
    <mergeCell ref="E9:J9"/>
    <mergeCell ref="E10:J10"/>
    <mergeCell ref="E11:J11"/>
    <mergeCell ref="A25:B25"/>
    <mergeCell ref="D25:E25"/>
    <mergeCell ref="F25:G25"/>
    <mergeCell ref="I25:J25"/>
    <mergeCell ref="A26:B26"/>
    <mergeCell ref="D26:E26"/>
    <mergeCell ref="F26:G26"/>
    <mergeCell ref="I26:J26"/>
    <mergeCell ref="A27:J27"/>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workbookViewId="0" showGridLines="0"/>
  </sheetViews>
  <sheetFormatPr defaultRowHeight="15" outlineLevelRow="0" outlineLevelCol="0" x14ac:dyDescent="55"/>
  <cols>
    <col min="1" max="1" width="11" customWidth="1"/>
    <col min="2" max="3" width="10" customWidth="1"/>
    <col min="4" max="4" width="8" customWidth="1"/>
    <col min="5" max="5" width="13" customWidth="1"/>
    <col min="6" max="6" width="12" customWidth="1"/>
    <col min="7" max="7" width="14" customWidth="1"/>
    <col min="8" max="8" width="8" customWidth="1"/>
    <col min="9" max="9" width="10" customWidth="1"/>
    <col min="10" max="10" width="20" customWidth="1"/>
  </cols>
  <sheetData>
    <row r="1" ht="28" customHeight="1" spans="1:10" x14ac:dyDescent="0.25">
      <c r="A1" s="1" t="s">
        <v>0</v>
      </c>
      <c r="B1" s="1"/>
      <c r="C1" s="1"/>
      <c r="D1" s="1"/>
      <c r="E1" s="1"/>
      <c r="F1" s="1"/>
      <c r="G1" s="1"/>
      <c r="H1" s="1"/>
      <c r="I1" s="1"/>
      <c r="J1" s="1"/>
    </row>
    <row r="2" ht="20" customHeight="1" spans="1:10" x14ac:dyDescent="0.25">
      <c r="A2" s="2" t="s">
        <v>1</v>
      </c>
      <c r="B2" s="3" t="s">
        <v>40</v>
      </c>
      <c r="C2" s="3"/>
      <c r="D2" s="2" t="s">
        <v>2</v>
      </c>
      <c r="E2" s="3" t="s">
        <v>41</v>
      </c>
      <c r="F2" s="3"/>
      <c r="G2" s="2" t="s">
        <v>3</v>
      </c>
      <c r="H2" s="3" t="s">
        <v>42</v>
      </c>
      <c r="I2" s="3"/>
      <c r="J2" s="3"/>
    </row>
    <row r="3" ht="20" customHeight="1" spans="1:10" x14ac:dyDescent="0.25">
      <c r="A3" s="2" t="s">
        <v>4</v>
      </c>
      <c r="B3" s="3" t="s">
        <v>43</v>
      </c>
      <c r="C3" s="2" t="s">
        <v>5</v>
      </c>
      <c r="D3" s="4">
        <v>80</v>
      </c>
      <c r="E3" s="2" t="s">
        <v>6</v>
      </c>
      <c r="F3" s="4">
        <v>650</v>
      </c>
      <c r="G3" s="2" t="s">
        <v>7</v>
      </c>
      <c r="H3" s="4">
        <v>6</v>
      </c>
      <c r="I3" s="5" t="s">
        <v>8</v>
      </c>
      <c r="J3" s="5"/>
    </row>
    <row r="4" ht="30" customHeight="1" spans="1:10" x14ac:dyDescent="0.25">
      <c r="A4" s="5" t="s">
        <v>9</v>
      </c>
      <c r="B4" s="5"/>
      <c r="C4" s="5"/>
      <c r="D4" s="5"/>
      <c r="E4" s="5"/>
      <c r="F4" s="5"/>
      <c r="G4" s="5"/>
      <c r="H4" s="5"/>
      <c r="I4" s="5"/>
      <c r="J4" s="5"/>
    </row>
    <row r="5" ht="20" customHeight="1" spans="1:10" x14ac:dyDescent="0.25">
      <c r="A5" s="6" t="s">
        <v>10</v>
      </c>
      <c r="B5" s="6" t="s">
        <v>11</v>
      </c>
      <c r="C5" s="6" t="s">
        <v>12</v>
      </c>
      <c r="D5" s="6" t="s">
        <v>13</v>
      </c>
      <c r="E5" s="6" t="s">
        <v>14</v>
      </c>
      <c r="F5" s="6" t="s">
        <v>15</v>
      </c>
      <c r="G5" s="6" t="s">
        <v>16</v>
      </c>
      <c r="H5" s="6" t="s">
        <v>17</v>
      </c>
      <c r="I5" s="6" t="s">
        <v>18</v>
      </c>
      <c r="J5" s="6" t="s">
        <v>19</v>
      </c>
    </row>
    <row r="6" ht="20" customHeight="1" spans="1:10" x14ac:dyDescent="0.25">
      <c r="A6" s="7" t="s">
        <v>20</v>
      </c>
      <c r="B6" s="3">
        <v>50</v>
      </c>
      <c r="C6" s="3">
        <v>0</v>
      </c>
      <c r="D6" s="4">
        <f>IF(AND(B6="",C6=""),"",N(B6)+N(C6))</f>
        <v>50</v>
      </c>
      <c r="E6" s="5" t="s">
        <v>21</v>
      </c>
      <c r="F6" s="5"/>
      <c r="G6" s="5"/>
      <c r="H6" s="5"/>
      <c r="I6" s="5"/>
      <c r="J6" s="5"/>
    </row>
    <row r="7" ht="20" customHeight="1" spans="1:10" x14ac:dyDescent="0.25">
      <c r="A7" s="7" t="s">
        <v>22</v>
      </c>
      <c r="B7" s="3">
        <v>47</v>
      </c>
      <c r="C7" s="3">
        <v>8</v>
      </c>
      <c r="D7" s="4">
        <f>IF(AND(B7="",C7=""),"",N(B7)+N(C7))</f>
        <v>55</v>
      </c>
      <c r="E7" s="5" t="s">
        <v>21</v>
      </c>
      <c r="F7" s="5"/>
      <c r="G7" s="5"/>
      <c r="H7" s="5"/>
      <c r="I7" s="5"/>
      <c r="J7" s="5"/>
    </row>
    <row r="8" ht="20" customHeight="1" spans="1:10" x14ac:dyDescent="0.25">
      <c r="A8" s="7" t="s">
        <v>23</v>
      </c>
      <c r="B8" s="3">
        <v>52</v>
      </c>
      <c r="C8" s="3">
        <v>8</v>
      </c>
      <c r="D8" s="4">
        <f>IF(AND(B8="",C8=""),"",N(B8)+N(C8))</f>
        <v>60</v>
      </c>
      <c r="E8" s="5" t="s">
        <v>21</v>
      </c>
      <c r="F8" s="5"/>
      <c r="G8" s="5"/>
      <c r="H8" s="5"/>
      <c r="I8" s="5"/>
      <c r="J8" s="5"/>
    </row>
    <row r="9" ht="20" customHeight="1" spans="1:10" x14ac:dyDescent="0.25">
      <c r="A9" s="7" t="s">
        <v>24</v>
      </c>
      <c r="B9" s="3">
        <v>40</v>
      </c>
      <c r="C9" s="3">
        <v>0</v>
      </c>
      <c r="D9" s="4">
        <f>IF(AND(B9="",C9=""),"",N(B9)+N(C9))</f>
        <v>40</v>
      </c>
      <c r="E9" s="5" t="s">
        <v>21</v>
      </c>
      <c r="F9" s="5"/>
      <c r="G9" s="5"/>
      <c r="H9" s="5"/>
      <c r="I9" s="5"/>
      <c r="J9" s="5"/>
    </row>
    <row r="10" ht="20" customHeight="1" spans="1:10" x14ac:dyDescent="0.25">
      <c r="A10" s="7" t="s">
        <v>25</v>
      </c>
      <c r="B10" s="3">
        <v>45</v>
      </c>
      <c r="C10" s="3">
        <v>0</v>
      </c>
      <c r="D10" s="4">
        <f>IF(AND(B10="",C10=""),"",N(B10)+N(C10))</f>
        <v>45</v>
      </c>
      <c r="E10" s="5" t="s">
        <v>21</v>
      </c>
      <c r="F10" s="5"/>
      <c r="G10" s="5"/>
      <c r="H10" s="5"/>
      <c r="I10" s="5"/>
      <c r="J10" s="5"/>
    </row>
    <row r="11" ht="20" customHeight="1" spans="1:10" x14ac:dyDescent="0.25">
      <c r="A11" s="7" t="s">
        <v>26</v>
      </c>
      <c r="B11" s="3">
        <v>48</v>
      </c>
      <c r="C11" s="3">
        <v>0</v>
      </c>
      <c r="D11" s="4">
        <f>IF(AND(B11="",C11=""),"",N(B11)+N(C11))</f>
        <v>48</v>
      </c>
      <c r="E11" s="5" t="s">
        <v>21</v>
      </c>
      <c r="F11" s="5"/>
      <c r="G11" s="5"/>
      <c r="H11" s="5"/>
      <c r="I11" s="5"/>
      <c r="J11" s="5"/>
    </row>
    <row r="12" ht="20" customHeight="1" spans="1:10" x14ac:dyDescent="0.25">
      <c r="A12" s="7" t="s">
        <v>27</v>
      </c>
      <c r="B12" s="3">
        <v>40</v>
      </c>
      <c r="C12" s="3">
        <v>0</v>
      </c>
      <c r="D12" s="4">
        <f>IF(AND(B12="",C12=""),"",N(B12)+N(C12))</f>
        <v>40</v>
      </c>
      <c r="E12" s="7" t="str">
        <f>IF(D12="","",IF(D12&lt;100,"OK","NG（100時間以上）"))</f>
        <v>OK</v>
      </c>
      <c r="F12" s="4">
        <f>IF(D12="","",ROUND(MAX(AVERAGE(D11:D12),AVERAGE(D10:D12),AVERAGE(D9:D12),AVERAGE(D8:D12),AVERAGE(D7:D12)),1))</f>
        <v>48</v>
      </c>
      <c r="G12" s="7" t="str">
        <f>IF(F12="","",IF(F12&lt;=80,"OK","NG（平均80時間超）"))</f>
        <v>OK</v>
      </c>
      <c r="H12" s="4">
        <f>IF(B12="","",IF(B12&gt;45,"超",""))</f>
      </c>
      <c r="I12" s="4">
        <f>IF(B12="","",SUM(B$12:B12))</f>
        <v>40</v>
      </c>
      <c r="J12" s="7" t="str">
        <f>IF(B12="","",IF(B12&lt;=45,"限度時間内",IF(COUNTIF(H$12:H12,"超")&gt;$H$3,"回数超え",IF(AND($B$3="有",D12&lt;=$D$3),"特別条項（"&amp;COUNTIF(H$12:H12,"超")&amp;"回目）","協定超え"))))</f>
        <v>限度時間内</v>
      </c>
    </row>
    <row r="13" ht="20" customHeight="1" spans="1:10" x14ac:dyDescent="0.25">
      <c r="A13" s="7" t="s">
        <v>28</v>
      </c>
      <c r="B13" s="3">
        <v>52</v>
      </c>
      <c r="C13" s="3">
        <v>8</v>
      </c>
      <c r="D13" s="4">
        <f>IF(AND(B13="",C13=""),"",N(B13)+N(C13))</f>
        <v>60</v>
      </c>
      <c r="E13" s="7" t="str">
        <f>IF(D13="","",IF(D13&lt;100,"OK","NG（100時間以上）"))</f>
        <v>OK</v>
      </c>
      <c r="F13" s="4">
        <f>IF(D13="","",ROUND(MAX(AVERAGE(D12:D13),AVERAGE(D11:D13),AVERAGE(D10:D13),AVERAGE(D9:D13),AVERAGE(D8:D13)),1))</f>
        <v>50</v>
      </c>
      <c r="G13" s="7" t="str">
        <f>IF(F13="","",IF(F13&lt;=80,"OK","NG（平均80時間超）"))</f>
        <v>OK</v>
      </c>
      <c r="H13" s="4" t="str">
        <f>IF(B13="","",IF(B13&gt;45,"超",""))</f>
        <v>超</v>
      </c>
      <c r="I13" s="4">
        <f>IF(B13="","",SUM(B$12:B13))</f>
        <v>92</v>
      </c>
      <c r="J13" s="7" t="str">
        <f>IF(B13="","",IF(B13&lt;=45,"限度時間内",IF(COUNTIF(H$12:H13,"超")&gt;$H$3,"回数超え",IF(AND($B$3="有",D13&lt;=$D$3),"特別条項（"&amp;COUNTIF(H$12:H13,"超")&amp;"回目）","協定超え"))))</f>
        <v>特別条項（1回目）</v>
      </c>
    </row>
    <row r="14" ht="20" customHeight="1" spans="1:10" x14ac:dyDescent="0.25">
      <c r="A14" s="7" t="s">
        <v>29</v>
      </c>
      <c r="B14" s="3">
        <v>38</v>
      </c>
      <c r="C14" s="3">
        <v>0</v>
      </c>
      <c r="D14" s="4">
        <f>IF(AND(B14="",C14=""),"",N(B14)+N(C14))</f>
        <v>38</v>
      </c>
      <c r="E14" s="7" t="str">
        <f>IF(D14="","",IF(D14&lt;100,"OK","NG（100時間以上）"))</f>
        <v>OK</v>
      </c>
      <c r="F14" s="4">
        <f>IF(D14="","",ROUND(MAX(AVERAGE(D13:D14),AVERAGE(D12:D14),AVERAGE(D11:D14),AVERAGE(D10:D14),AVERAGE(D9:D14)),1))</f>
        <v>49</v>
      </c>
      <c r="G14" s="7" t="str">
        <f>IF(F14="","",IF(F14&lt;=80,"OK","NG（平均80時間超）"))</f>
        <v>OK</v>
      </c>
      <c r="H14" s="4">
        <f>IF(B14="","",IF(B14&gt;45,"超",""))</f>
      </c>
      <c r="I14" s="4">
        <f>IF(B14="","",SUM(B$12:B14))</f>
        <v>130</v>
      </c>
      <c r="J14" s="7" t="str">
        <f>IF(B14="","",IF(B14&lt;=45,"限度時間内",IF(COUNTIF(H$12:H14,"超")&gt;$H$3,"回数超え",IF(AND($B$3="有",D14&lt;=$D$3),"特別条項（"&amp;COUNTIF(H$12:H14,"超")&amp;"回目）","協定超え"))))</f>
        <v>限度時間内</v>
      </c>
    </row>
    <row r="15" ht="20" customHeight="1" spans="1:10" x14ac:dyDescent="0.25">
      <c r="A15" s="7" t="s">
        <v>30</v>
      </c>
      <c r="B15" s="3">
        <v>61</v>
      </c>
      <c r="C15" s="3">
        <v>8</v>
      </c>
      <c r="D15" s="4">
        <f>IF(AND(B15="",C15=""),"",N(B15)+N(C15))</f>
        <v>69</v>
      </c>
      <c r="E15" s="7" t="str">
        <f>IF(D15="","",IF(D15&lt;100,"OK","NG（100時間以上）"))</f>
        <v>OK</v>
      </c>
      <c r="F15" s="4">
        <f>IF(D15="","",ROUND(MAX(AVERAGE(D14:D15),AVERAGE(D13:D15),AVERAGE(D12:D15),AVERAGE(D11:D15),AVERAGE(D10:D15)),1))</f>
        <v>55.7</v>
      </c>
      <c r="G15" s="7" t="str">
        <f>IF(F15="","",IF(F15&lt;=80,"OK","NG（平均80時間超）"))</f>
        <v>OK</v>
      </c>
      <c r="H15" s="4" t="str">
        <f>IF(B15="","",IF(B15&gt;45,"超",""))</f>
        <v>超</v>
      </c>
      <c r="I15" s="4">
        <f>IF(B15="","",SUM(B$12:B15))</f>
        <v>191</v>
      </c>
      <c r="J15" s="7" t="str">
        <f>IF(B15="","",IF(B15&lt;=45,"限度時間内",IF(COUNTIF(H$12:H15,"超")&gt;$H$3,"回数超え",IF(AND($B$3="有",D15&lt;=$D$3),"特別条項（"&amp;COUNTIF(H$12:H15,"超")&amp;"回目）","協定超え"))))</f>
        <v>特別条項（2回目）</v>
      </c>
    </row>
    <row r="16" ht="20" customHeight="1" spans="1:10" x14ac:dyDescent="0.25">
      <c r="A16" s="7" t="s">
        <v>31</v>
      </c>
      <c r="B16" s="3">
        <v>30</v>
      </c>
      <c r="C16" s="3">
        <v>0</v>
      </c>
      <c r="D16" s="4">
        <f>IF(AND(B16="",C16=""),"",N(B16)+N(C16))</f>
        <v>30</v>
      </c>
      <c r="E16" s="7" t="str">
        <f>IF(D16="","",IF(D16&lt;100,"OK","NG（100時間以上）"))</f>
        <v>OK</v>
      </c>
      <c r="F16" s="4">
        <f>IF(D16="","",ROUND(MAX(AVERAGE(D15:D16),AVERAGE(D14:D16),AVERAGE(D13:D16),AVERAGE(D12:D16),AVERAGE(D11:D16)),1))</f>
        <v>49.5</v>
      </c>
      <c r="G16" s="7" t="str">
        <f>IF(F16="","",IF(F16&lt;=80,"OK","NG（平均80時間超）"))</f>
        <v>OK</v>
      </c>
      <c r="H16" s="4">
        <f>IF(B16="","",IF(B16&gt;45,"超",""))</f>
      </c>
      <c r="I16" s="4">
        <f>IF(B16="","",SUM(B$12:B16))</f>
        <v>221</v>
      </c>
      <c r="J16" s="7" t="str">
        <f>IF(B16="","",IF(B16&lt;=45,"限度時間内",IF(COUNTIF(H$12:H16,"超")&gt;$H$3,"回数超え",IF(AND($B$3="有",D16&lt;=$D$3),"特別条項（"&amp;COUNTIF(H$12:H16,"超")&amp;"回目）","協定超え"))))</f>
        <v>限度時間内</v>
      </c>
    </row>
    <row r="17" ht="20" customHeight="1" spans="1:10" x14ac:dyDescent="0.25">
      <c r="A17" s="7" t="s">
        <v>32</v>
      </c>
      <c r="B17" s="3">
        <v>44</v>
      </c>
      <c r="C17" s="3">
        <v>8</v>
      </c>
      <c r="D17" s="4">
        <f>IF(AND(B17="",C17=""),"",N(B17)+N(C17))</f>
        <v>52</v>
      </c>
      <c r="E17" s="7" t="str">
        <f>IF(D17="","",IF(D17&lt;100,"OK","NG（100時間以上）"))</f>
        <v>OK</v>
      </c>
      <c r="F17" s="4">
        <f>IF(D17="","",ROUND(MAX(AVERAGE(D16:D17),AVERAGE(D15:D17),AVERAGE(D14:D17),AVERAGE(D13:D17),AVERAGE(D12:D17)),1))</f>
        <v>50.3</v>
      </c>
      <c r="G17" s="7" t="str">
        <f>IF(F17="","",IF(F17&lt;=80,"OK","NG（平均80時間超）"))</f>
        <v>OK</v>
      </c>
      <c r="H17" s="4">
        <f>IF(B17="","",IF(B17&gt;45,"超",""))</f>
      </c>
      <c r="I17" s="4">
        <f>IF(B17="","",SUM(B$12:B17))</f>
        <v>265</v>
      </c>
      <c r="J17" s="7" t="str">
        <f>IF(B17="","",IF(B17&lt;=45,"限度時間内",IF(COUNTIF(H$12:H17,"超")&gt;$H$3,"回数超え",IF(AND($B$3="有",D17&lt;=$D$3),"特別条項（"&amp;COUNTIF(H$12:H17,"超")&amp;"回目）","協定超え"))))</f>
        <v>限度時間内</v>
      </c>
    </row>
    <row r="18" ht="20" customHeight="1" spans="1:10" x14ac:dyDescent="0.25">
      <c r="A18" s="7" t="s">
        <v>33</v>
      </c>
      <c r="B18" s="3">
        <v>45</v>
      </c>
      <c r="C18" s="3">
        <v>8</v>
      </c>
      <c r="D18" s="4">
        <f>IF(AND(B18="",C18=""),"",N(B18)+N(C18))</f>
        <v>53</v>
      </c>
      <c r="E18" s="7" t="str">
        <f>IF(D18="","",IF(D18&lt;100,"OK","NG（100時間以上）"))</f>
        <v>OK</v>
      </c>
      <c r="F18" s="4">
        <f>IF(D18="","",ROUND(MAX(AVERAGE(D17:D18),AVERAGE(D16:D18),AVERAGE(D15:D18),AVERAGE(D14:D18),AVERAGE(D13:D18)),1))</f>
        <v>52.5</v>
      </c>
      <c r="G18" s="7" t="str">
        <f>IF(F18="","",IF(F18&lt;=80,"OK","NG（平均80時間超）"))</f>
        <v>OK</v>
      </c>
      <c r="H18" s="4">
        <f>IF(B18="","",IF(B18&gt;45,"超",""))</f>
      </c>
      <c r="I18" s="4">
        <f>IF(B18="","",SUM(B$12:B18))</f>
        <v>310</v>
      </c>
      <c r="J18" s="7" t="str">
        <f>IF(B18="","",IF(B18&lt;=45,"限度時間内",IF(COUNTIF(H$12:H18,"超")&gt;$H$3,"回数超え",IF(AND($B$3="有",D18&lt;=$D$3),"特別条項（"&amp;COUNTIF(H$12:H18,"超")&amp;"回目）","協定超え"))))</f>
        <v>限度時間内</v>
      </c>
    </row>
    <row r="19" ht="20" customHeight="1" spans="1:10" x14ac:dyDescent="0.25">
      <c r="A19" s="7" t="s">
        <v>22</v>
      </c>
      <c r="B19" s="3">
        <v>70</v>
      </c>
      <c r="C19" s="3">
        <v>8</v>
      </c>
      <c r="D19" s="4">
        <f>IF(AND(B19="",C19=""),"",N(B19)+N(C19))</f>
        <v>78</v>
      </c>
      <c r="E19" s="7" t="str">
        <f>IF(D19="","",IF(D19&lt;100,"OK","NG（100時間以上）"))</f>
        <v>OK</v>
      </c>
      <c r="F19" s="4">
        <f>IF(D19="","",ROUND(MAX(AVERAGE(D18:D19),AVERAGE(D17:D19),AVERAGE(D16:D19),AVERAGE(D15:D19),AVERAGE(D14:D19)),1))</f>
        <v>65.5</v>
      </c>
      <c r="G19" s="7" t="str">
        <f>IF(F19="","",IF(F19&lt;=80,"OK","NG（平均80時間超）"))</f>
        <v>OK</v>
      </c>
      <c r="H19" s="4" t="str">
        <f>IF(B19="","",IF(B19&gt;45,"超",""))</f>
        <v>超</v>
      </c>
      <c r="I19" s="4">
        <f>IF(B19="","",SUM(B$12:B19))</f>
        <v>380</v>
      </c>
      <c r="J19" s="7" t="str">
        <f>IF(B19="","",IF(B19&lt;=45,"限度時間内",IF(COUNTIF(H$12:H19,"超")&gt;$H$3,"回数超え",IF(AND($B$3="有",D19&lt;=$D$3),"特別条項（"&amp;COUNTIF(H$12:H19,"超")&amp;"回目）","協定超え"))))</f>
        <v>特別条項（3回目）</v>
      </c>
    </row>
    <row r="20" ht="20" customHeight="1" spans="1:10" x14ac:dyDescent="0.25">
      <c r="A20" s="7" t="s">
        <v>23</v>
      </c>
      <c r="B20" s="3">
        <v>78</v>
      </c>
      <c r="C20" s="3">
        <v>16</v>
      </c>
      <c r="D20" s="4">
        <f>IF(AND(B20="",C20=""),"",N(B20)+N(C20))</f>
        <v>94</v>
      </c>
      <c r="E20" s="7" t="str">
        <f>IF(D20="","",IF(D20&lt;100,"OK","NG（100時間以上）"))</f>
        <v>OK</v>
      </c>
      <c r="F20" s="4">
        <f>IF(D20="","",ROUND(MAX(AVERAGE(D19:D20),AVERAGE(D18:D20),AVERAGE(D17:D20),AVERAGE(D16:D20),AVERAGE(D15:D20)),1))</f>
        <v>86</v>
      </c>
      <c r="G20" s="7" t="str">
        <f>IF(F20="","",IF(F20&lt;=80,"OK","NG（平均80時間超）"))</f>
        <v>NG（平均80時間超）</v>
      </c>
      <c r="H20" s="4" t="str">
        <f>IF(B20="","",IF(B20&gt;45,"超",""))</f>
        <v>超</v>
      </c>
      <c r="I20" s="4">
        <f>IF(B20="","",SUM(B$12:B20))</f>
        <v>458</v>
      </c>
      <c r="J20" s="7" t="str">
        <f>IF(B20="","",IF(B20&lt;=45,"限度時間内",IF(COUNTIF(H$12:H20,"超")&gt;$H$3,"回数超え",IF(AND($B$3="有",D20&lt;=$D$3),"特別条項（"&amp;COUNTIF(H$12:H20,"超")&amp;"回目）","協定超え"))))</f>
        <v>協定超え</v>
      </c>
    </row>
    <row r="21" ht="20" customHeight="1" spans="1:10" x14ac:dyDescent="0.25">
      <c r="A21" s="7" t="s">
        <v>24</v>
      </c>
      <c r="B21" s="3">
        <v>35</v>
      </c>
      <c r="C21" s="3">
        <v>0</v>
      </c>
      <c r="D21" s="4">
        <f>IF(AND(B21="",C21=""),"",N(B21)+N(C21))</f>
        <v>35</v>
      </c>
      <c r="E21" s="7" t="str">
        <f>IF(D21="","",IF(D21&lt;100,"OK","NG（100時間以上）"))</f>
        <v>OK</v>
      </c>
      <c r="F21" s="4">
        <f>IF(D21="","",ROUND(MAX(AVERAGE(D20:D21),AVERAGE(D19:D21),AVERAGE(D18:D21),AVERAGE(D17:D21),AVERAGE(D16:D21)),1))</f>
        <v>69</v>
      </c>
      <c r="G21" s="7" t="str">
        <f>IF(F21="","",IF(F21&lt;=80,"OK","NG（平均80時間超）"))</f>
        <v>OK</v>
      </c>
      <c r="H21" s="4">
        <f>IF(B21="","",IF(B21&gt;45,"超",""))</f>
      </c>
      <c r="I21" s="4">
        <f>IF(B21="","",SUM(B$12:B21))</f>
        <v>493</v>
      </c>
      <c r="J21" s="7" t="str">
        <f>IF(B21="","",IF(B21&lt;=45,"限度時間内",IF(COUNTIF(H$12:H21,"超")&gt;$H$3,"回数超え",IF(AND($B$3="有",D21&lt;=$D$3),"特別条項（"&amp;COUNTIF(H$12:H21,"超")&amp;"回目）","協定超え"))))</f>
        <v>限度時間内</v>
      </c>
    </row>
    <row r="22" ht="20" customHeight="1" spans="1:10" x14ac:dyDescent="0.25">
      <c r="A22" s="7" t="s">
        <v>25</v>
      </c>
      <c r="B22" s="3">
        <v>50</v>
      </c>
      <c r="C22" s="3">
        <v>8</v>
      </c>
      <c r="D22" s="4">
        <f>IF(AND(B22="",C22=""),"",N(B22)+N(C22))</f>
        <v>58</v>
      </c>
      <c r="E22" s="7" t="str">
        <f>IF(D22="","",IF(D22&lt;100,"OK","NG（100時間以上）"))</f>
        <v>OK</v>
      </c>
      <c r="F22" s="4">
        <f>IF(D22="","",ROUND(MAX(AVERAGE(D21:D22),AVERAGE(D20:D22),AVERAGE(D19:D22),AVERAGE(D18:D22),AVERAGE(D17:D22)),1))</f>
        <v>66.3</v>
      </c>
      <c r="G22" s="7" t="str">
        <f>IF(F22="","",IF(F22&lt;=80,"OK","NG（平均80時間超）"))</f>
        <v>OK</v>
      </c>
      <c r="H22" s="4" t="str">
        <f>IF(B22="","",IF(B22&gt;45,"超",""))</f>
        <v>超</v>
      </c>
      <c r="I22" s="4">
        <f>IF(B22="","",SUM(B$12:B22))</f>
        <v>543</v>
      </c>
      <c r="J22" s="7" t="str">
        <f>IF(B22="","",IF(B22&lt;=45,"限度時間内",IF(COUNTIF(H$12:H22,"超")&gt;$H$3,"回数超え",IF(AND($B$3="有",D22&lt;=$D$3),"特別条項（"&amp;COUNTIF(H$12:H22,"超")&amp;"回目）","協定超え"))))</f>
        <v>特別条項（5回目）</v>
      </c>
    </row>
    <row r="23" ht="20" customHeight="1" spans="1:10" x14ac:dyDescent="0.25">
      <c r="A23" s="7" t="s">
        <v>26</v>
      </c>
      <c r="B23" s="3">
        <v>42</v>
      </c>
      <c r="C23" s="3">
        <v>0</v>
      </c>
      <c r="D23" s="4">
        <f>IF(AND(B23="",C23=""),"",N(B23)+N(C23))</f>
        <v>42</v>
      </c>
      <c r="E23" s="7" t="str">
        <f>IF(D23="","",IF(D23&lt;100,"OK","NG（100時間以上）"))</f>
        <v>OK</v>
      </c>
      <c r="F23" s="4">
        <f>IF(D23="","",ROUND(MAX(AVERAGE(D22:D23),AVERAGE(D21:D23),AVERAGE(D20:D23),AVERAGE(D19:D23),AVERAGE(D18:D23)),1))</f>
        <v>61.4</v>
      </c>
      <c r="G23" s="7" t="str">
        <f>IF(F23="","",IF(F23&lt;=80,"OK","NG（平均80時間超）"))</f>
        <v>OK</v>
      </c>
      <c r="H23" s="4">
        <f>IF(B23="","",IF(B23&gt;45,"超",""))</f>
      </c>
      <c r="I23" s="4">
        <f>IF(B23="","",SUM(B$12:B23))</f>
        <v>585</v>
      </c>
      <c r="J23" s="7" t="str">
        <f>IF(B23="","",IF(B23&lt;=45,"限度時間内",IF(COUNTIF(H$12:H23,"超")&gt;$H$3,"回数超え",IF(AND($B$3="有",D23&lt;=$D$3),"特別条項（"&amp;COUNTIF(H$12:H23,"超")&amp;"回目）","協定超え"))))</f>
        <v>限度時間内</v>
      </c>
    </row>
    <row r="24" ht="20" customHeight="1" x14ac:dyDescent="0.25"/>
    <row r="25" ht="20" customHeight="1" spans="1:10" x14ac:dyDescent="0.25">
      <c r="A25" s="2" t="s">
        <v>34</v>
      </c>
      <c r="B25" s="2"/>
      <c r="C25" s="4">
        <f>SUM(B12:B23)</f>
        <v>585</v>
      </c>
      <c r="D25" s="7" t="str">
        <f>IF(COUNT(B12:B23)=0,"",IF(C25&gt;720,"NG（年720時間超）",IF(AND(F3&lt;&gt;"",C25&gt;F3),"協定超え","OK")))</f>
        <v>OK</v>
      </c>
      <c r="E25" s="7"/>
      <c r="F25" s="2" t="s">
        <v>35</v>
      </c>
      <c r="G25" s="2"/>
      <c r="H25" s="4">
        <f>COUNTIF(H12:H23,"超")</f>
        <v>5</v>
      </c>
      <c r="I25" s="7" t="str">
        <f>IF(COUNT(B12:B23)=0,"",IF(H25&gt;6,"NG（年6回超）",IF(AND(H3&lt;&gt;"",H25&gt;H3),"協定超え","OK")))</f>
        <v>OK</v>
      </c>
      <c r="J25" s="7"/>
    </row>
    <row r="26" ht="20" customHeight="1" spans="1:10" x14ac:dyDescent="0.25">
      <c r="A26" s="2" t="s">
        <v>36</v>
      </c>
      <c r="B26" s="2"/>
      <c r="C26" s="4">
        <f>COUNTIF(E12:E23,"NG*")</f>
        <v>0</v>
      </c>
      <c r="D26" s="5" t="s">
        <v>37</v>
      </c>
      <c r="E26" s="5"/>
      <c r="F26" s="2" t="s">
        <v>38</v>
      </c>
      <c r="G26" s="2"/>
      <c r="H26" s="4">
        <f>COUNTIF(G12:G23,"NG*")</f>
        <v>1</v>
      </c>
      <c r="I26" s="5" t="s">
        <v>37</v>
      </c>
      <c r="J26" s="5"/>
    </row>
    <row r="27" ht="44" customHeight="1" spans="1:10" x14ac:dyDescent="0.25">
      <c r="A27" s="5" t="s">
        <v>39</v>
      </c>
      <c r="B27" s="5"/>
      <c r="C27" s="5"/>
      <c r="D27" s="5"/>
      <c r="E27" s="5"/>
      <c r="F27" s="5"/>
      <c r="G27" s="5"/>
      <c r="H27" s="5"/>
      <c r="I27" s="5"/>
      <c r="J27" s="5"/>
    </row>
  </sheetData>
  <mergeCells count="21">
    <mergeCell ref="A1:J1"/>
    <mergeCell ref="B2:C2"/>
    <mergeCell ref="E2:F2"/>
    <mergeCell ref="H2:J2"/>
    <mergeCell ref="I3:J3"/>
    <mergeCell ref="A4:J4"/>
    <mergeCell ref="E6:J6"/>
    <mergeCell ref="E7:J7"/>
    <mergeCell ref="E8:J8"/>
    <mergeCell ref="E9:J9"/>
    <mergeCell ref="E10:J10"/>
    <mergeCell ref="E11:J11"/>
    <mergeCell ref="A25:B25"/>
    <mergeCell ref="D25:E25"/>
    <mergeCell ref="F25:G25"/>
    <mergeCell ref="I25:J25"/>
    <mergeCell ref="A26:B26"/>
    <mergeCell ref="D26:E26"/>
    <mergeCell ref="F26:G26"/>
    <mergeCell ref="I26:J26"/>
    <mergeCell ref="A27:J27"/>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6" customWidth="1"/>
  </cols>
  <sheetData>
    <row r="1" ht="28" customHeight="1" spans="1:2" x14ac:dyDescent="0.25">
      <c r="A1" s="1" t="s">
        <v>0</v>
      </c>
      <c r="B1" s="1"/>
    </row>
    <row r="2" ht="20" customHeight="1" spans="1:2" x14ac:dyDescent="0.25">
      <c r="A2" s="2" t="s">
        <v>44</v>
      </c>
      <c r="B2" s="7" t="s">
        <v>45</v>
      </c>
    </row>
    <row r="3" ht="20" customHeight="1" spans="1:2" x14ac:dyDescent="0.25">
      <c r="A3" s="2" t="s">
        <v>46</v>
      </c>
      <c r="B3" s="7" t="s">
        <v>47</v>
      </c>
    </row>
    <row r="4" ht="20" customHeight="1" spans="1:2" x14ac:dyDescent="0.25">
      <c r="A4" s="2" t="s">
        <v>48</v>
      </c>
      <c r="B4" s="7" t="s">
        <v>49</v>
      </c>
    </row>
    <row r="5" ht="20" customHeight="1" spans="1:2" x14ac:dyDescent="0.25">
      <c r="A5" s="2" t="s">
        <v>50</v>
      </c>
      <c r="B5" s="7" t="s">
        <v>51</v>
      </c>
    </row>
    <row r="6" ht="20" customHeight="1" spans="1:2" x14ac:dyDescent="0.25">
      <c r="A6" s="2" t="s">
        <v>52</v>
      </c>
      <c r="B6" s="7" t="s">
        <v>53</v>
      </c>
    </row>
    <row r="7" ht="20" customHeight="1" spans="1:2" x14ac:dyDescent="0.25">
      <c r="A7" s="2" t="s">
        <v>54</v>
      </c>
      <c r="B7" s="7" t="s">
        <v>55</v>
      </c>
    </row>
    <row r="8" ht="20" customHeight="1" spans="1:2" x14ac:dyDescent="0.25">
      <c r="A8" s="2" t="s">
        <v>56</v>
      </c>
      <c r="B8" s="7" t="s">
        <v>57</v>
      </c>
    </row>
    <row r="9" ht="20" customHeight="1" spans="1:2" x14ac:dyDescent="0.25">
      <c r="A9" s="2" t="s">
        <v>58</v>
      </c>
      <c r="B9" s="7" t="s">
        <v>59</v>
      </c>
    </row>
    <row r="10" ht="20" customHeight="1" spans="1:2" x14ac:dyDescent="0.25">
      <c r="A10" s="2" t="s">
        <v>60</v>
      </c>
      <c r="B10" s="7" t="s">
        <v>61</v>
      </c>
    </row>
    <row r="11" ht="20" customHeight="1" spans="1:2" x14ac:dyDescent="0.25">
      <c r="A11" s="2" t="s">
        <v>62</v>
      </c>
      <c r="B11" s="7" t="s">
        <v>63</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労務フクロウ（FUKULO／合同会社商陣）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